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Gravimetric_Analysis\Gravimetric_Analysis_MB media\"/>
    </mc:Choice>
  </mc:AlternateContent>
  <xr:revisionPtr revIDLastSave="0" documentId="13_ncr:1_{8C892EF0-6F26-4B7F-9844-4DE3823B2BF6}" xr6:coauthVersionLast="47" xr6:coauthVersionMax="47" xr10:uidLastSave="{00000000-0000-0000-0000-000000000000}"/>
  <bookViews>
    <workbookView xWindow="-28920" yWindow="-120" windowWidth="29040" windowHeight="16440" activeTab="5" xr2:uid="{60D26C92-43A1-4AF1-9499-FBCA0F3897B8}"/>
  </bookViews>
  <sheets>
    <sheet name="Control - Day 0" sheetId="1" r:id="rId1"/>
    <sheet name="Control - Day 28" sheetId="3" r:id="rId2"/>
    <sheet name="Control - CR" sheetId="5" r:id="rId3"/>
    <sheet name="Test - Day 0" sheetId="2" r:id="rId4"/>
    <sheet name="Test - Day 28" sheetId="4" r:id="rId5"/>
    <sheet name="Test - CR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2" i="5" l="1"/>
  <c r="S21" i="5"/>
  <c r="B21" i="5"/>
  <c r="B15" i="5"/>
  <c r="B15" i="6"/>
  <c r="W17" i="6"/>
  <c r="V17" i="6"/>
  <c r="U17" i="6"/>
  <c r="T17" i="6"/>
  <c r="S17" i="6"/>
  <c r="F17" i="6"/>
  <c r="E17" i="6"/>
  <c r="D17" i="6"/>
  <c r="D23" i="6" s="1"/>
  <c r="C17" i="6"/>
  <c r="B17" i="6"/>
  <c r="W16" i="6"/>
  <c r="V16" i="6"/>
  <c r="V22" i="6" s="1"/>
  <c r="U16" i="6"/>
  <c r="U22" i="6" s="1"/>
  <c r="T16" i="6"/>
  <c r="S16" i="6"/>
  <c r="F16" i="6"/>
  <c r="F22" i="6" s="1"/>
  <c r="E16" i="6"/>
  <c r="D16" i="6"/>
  <c r="D22" i="6" s="1"/>
  <c r="D35" i="6" s="1"/>
  <c r="C16" i="6"/>
  <c r="B16" i="6"/>
  <c r="W15" i="6"/>
  <c r="V15" i="6"/>
  <c r="U15" i="6"/>
  <c r="U21" i="6" s="1"/>
  <c r="T15" i="6"/>
  <c r="T21" i="6" s="1"/>
  <c r="S15" i="6"/>
  <c r="F15" i="6"/>
  <c r="E15" i="6"/>
  <c r="D15" i="6"/>
  <c r="C15" i="6"/>
  <c r="C21" i="6" s="1"/>
  <c r="AA11" i="6"/>
  <c r="Z11" i="6"/>
  <c r="Y11" i="6"/>
  <c r="X11" i="6"/>
  <c r="J11" i="6"/>
  <c r="I11" i="6"/>
  <c r="H11" i="6"/>
  <c r="G11" i="6"/>
  <c r="AA10" i="6"/>
  <c r="Z10" i="6"/>
  <c r="Y10" i="6"/>
  <c r="X10" i="6"/>
  <c r="J10" i="6"/>
  <c r="I10" i="6"/>
  <c r="H10" i="6"/>
  <c r="G10" i="6"/>
  <c r="AA9" i="6"/>
  <c r="Z9" i="6"/>
  <c r="Y9" i="6"/>
  <c r="X9" i="6"/>
  <c r="J9" i="6"/>
  <c r="I9" i="6"/>
  <c r="H9" i="6"/>
  <c r="G9" i="6"/>
  <c r="AA5" i="6"/>
  <c r="Z5" i="6"/>
  <c r="Y5" i="6"/>
  <c r="X5" i="6"/>
  <c r="J5" i="6"/>
  <c r="I5" i="6"/>
  <c r="H5" i="6"/>
  <c r="G5" i="6"/>
  <c r="AA4" i="6"/>
  <c r="Z4" i="6"/>
  <c r="Y4" i="6"/>
  <c r="X4" i="6"/>
  <c r="J4" i="6"/>
  <c r="I4" i="6"/>
  <c r="H4" i="6"/>
  <c r="G4" i="6"/>
  <c r="AA3" i="6"/>
  <c r="Z3" i="6"/>
  <c r="Y3" i="6"/>
  <c r="X3" i="6"/>
  <c r="J3" i="6"/>
  <c r="I3" i="6"/>
  <c r="H3" i="6"/>
  <c r="G3" i="6"/>
  <c r="S16" i="5"/>
  <c r="S15" i="5"/>
  <c r="W17" i="5"/>
  <c r="W23" i="5" s="1"/>
  <c r="V17" i="5"/>
  <c r="V23" i="5" s="1"/>
  <c r="U17" i="5"/>
  <c r="U23" i="5" s="1"/>
  <c r="U29" i="5" s="1"/>
  <c r="T17" i="5"/>
  <c r="S17" i="5"/>
  <c r="S23" i="5" s="1"/>
  <c r="F17" i="5"/>
  <c r="F23" i="5" s="1"/>
  <c r="E17" i="5"/>
  <c r="E23" i="5" s="1"/>
  <c r="E29" i="5" s="1"/>
  <c r="D17" i="5"/>
  <c r="C17" i="5"/>
  <c r="C23" i="5" s="1"/>
  <c r="B17" i="5"/>
  <c r="W16" i="5"/>
  <c r="W22" i="5" s="1"/>
  <c r="W28" i="5" s="1"/>
  <c r="V16" i="5"/>
  <c r="U16" i="5"/>
  <c r="U22" i="5" s="1"/>
  <c r="T16" i="5"/>
  <c r="F16" i="5"/>
  <c r="F22" i="5" s="1"/>
  <c r="E16" i="5"/>
  <c r="E22" i="5" s="1"/>
  <c r="D16" i="5"/>
  <c r="D22" i="5" s="1"/>
  <c r="C16" i="5"/>
  <c r="B16" i="5"/>
  <c r="W15" i="5"/>
  <c r="W21" i="5" s="1"/>
  <c r="V15" i="5"/>
  <c r="V21" i="5" s="1"/>
  <c r="U15" i="5"/>
  <c r="U21" i="5" s="1"/>
  <c r="T15" i="5"/>
  <c r="T21" i="5" s="1"/>
  <c r="F15" i="5"/>
  <c r="F21" i="5" s="1"/>
  <c r="E15" i="5"/>
  <c r="E21" i="5" s="1"/>
  <c r="E27" i="5" s="1"/>
  <c r="D15" i="5"/>
  <c r="D21" i="5" s="1"/>
  <c r="C15" i="5"/>
  <c r="C21" i="5" s="1"/>
  <c r="AA11" i="5"/>
  <c r="Z11" i="5"/>
  <c r="Y11" i="5"/>
  <c r="X11" i="5"/>
  <c r="J11" i="5"/>
  <c r="I11" i="5"/>
  <c r="H11" i="5"/>
  <c r="G11" i="5"/>
  <c r="AA10" i="5"/>
  <c r="Z10" i="5"/>
  <c r="Y10" i="5"/>
  <c r="X10" i="5"/>
  <c r="J10" i="5"/>
  <c r="I10" i="5"/>
  <c r="H10" i="5"/>
  <c r="G10" i="5"/>
  <c r="AA9" i="5"/>
  <c r="Z9" i="5"/>
  <c r="Y9" i="5"/>
  <c r="X9" i="5"/>
  <c r="J9" i="5"/>
  <c r="I9" i="5"/>
  <c r="H9" i="5"/>
  <c r="G9" i="5"/>
  <c r="AA5" i="5"/>
  <c r="Z5" i="5"/>
  <c r="Y5" i="5"/>
  <c r="X5" i="5"/>
  <c r="J5" i="5"/>
  <c r="I5" i="5"/>
  <c r="H5" i="5"/>
  <c r="G5" i="5"/>
  <c r="AA4" i="5"/>
  <c r="Z4" i="5"/>
  <c r="Y4" i="5"/>
  <c r="X4" i="5"/>
  <c r="J4" i="5"/>
  <c r="I4" i="5"/>
  <c r="H4" i="5"/>
  <c r="G4" i="5"/>
  <c r="AA3" i="5"/>
  <c r="Z3" i="5"/>
  <c r="Y3" i="5"/>
  <c r="X3" i="5"/>
  <c r="J3" i="5"/>
  <c r="I3" i="5"/>
  <c r="H3" i="5"/>
  <c r="G3" i="5"/>
  <c r="I11" i="4"/>
  <c r="H11" i="4"/>
  <c r="G11" i="4"/>
  <c r="I10" i="4"/>
  <c r="H10" i="4"/>
  <c r="G10" i="4"/>
  <c r="I9" i="4"/>
  <c r="H9" i="4"/>
  <c r="G9" i="4"/>
  <c r="I5" i="4"/>
  <c r="H5" i="4"/>
  <c r="G5" i="4"/>
  <c r="I4" i="4"/>
  <c r="H4" i="4"/>
  <c r="G4" i="4"/>
  <c r="I3" i="4"/>
  <c r="H3" i="4"/>
  <c r="G3" i="4"/>
  <c r="I11" i="3"/>
  <c r="H11" i="3"/>
  <c r="G11" i="3"/>
  <c r="I10" i="3"/>
  <c r="H10" i="3"/>
  <c r="G10" i="3"/>
  <c r="I9" i="3"/>
  <c r="H9" i="3"/>
  <c r="G9" i="3"/>
  <c r="I5" i="3"/>
  <c r="H5" i="3"/>
  <c r="G5" i="3"/>
  <c r="I4" i="3"/>
  <c r="H4" i="3"/>
  <c r="G4" i="3"/>
  <c r="I3" i="3"/>
  <c r="H3" i="3"/>
  <c r="G3" i="3"/>
  <c r="I21" i="2"/>
  <c r="H21" i="2"/>
  <c r="G15" i="2"/>
  <c r="G16" i="2"/>
  <c r="G17" i="2"/>
  <c r="G18" i="2"/>
  <c r="G19" i="2"/>
  <c r="G20" i="2"/>
  <c r="G21" i="2"/>
  <c r="I10" i="2"/>
  <c r="H10" i="2"/>
  <c r="G10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G14" i="2"/>
  <c r="I9" i="2"/>
  <c r="H9" i="2"/>
  <c r="G9" i="2"/>
  <c r="I8" i="2"/>
  <c r="H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3" i="2"/>
  <c r="H3" i="2"/>
  <c r="G3" i="2"/>
  <c r="G20" i="1"/>
  <c r="G9" i="1"/>
  <c r="G14" i="1"/>
  <c r="I20" i="1"/>
  <c r="H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I4" i="1"/>
  <c r="I5" i="1"/>
  <c r="I6" i="1"/>
  <c r="I7" i="1"/>
  <c r="I8" i="1"/>
  <c r="I9" i="1"/>
  <c r="H4" i="1"/>
  <c r="H5" i="1"/>
  <c r="H6" i="1"/>
  <c r="H7" i="1"/>
  <c r="H8" i="1"/>
  <c r="H9" i="1"/>
  <c r="G4" i="1"/>
  <c r="G5" i="1"/>
  <c r="G6" i="1"/>
  <c r="G7" i="1"/>
  <c r="G8" i="1"/>
  <c r="I3" i="1"/>
  <c r="H3" i="1"/>
  <c r="G3" i="1"/>
  <c r="H17" i="5" l="1"/>
  <c r="H15" i="5"/>
  <c r="I16" i="5"/>
  <c r="J15" i="6"/>
  <c r="I15" i="6"/>
  <c r="J16" i="6"/>
  <c r="J17" i="6"/>
  <c r="F28" i="6"/>
  <c r="F35" i="6"/>
  <c r="U27" i="6"/>
  <c r="U34" i="6"/>
  <c r="T27" i="6"/>
  <c r="T34" i="6"/>
  <c r="V28" i="6"/>
  <c r="V35" i="6"/>
  <c r="D29" i="6"/>
  <c r="D36" i="6"/>
  <c r="U23" i="6"/>
  <c r="E23" i="6"/>
  <c r="W22" i="6"/>
  <c r="S22" i="6"/>
  <c r="D21" i="6"/>
  <c r="B22" i="6"/>
  <c r="Y15" i="6"/>
  <c r="F23" i="6"/>
  <c r="S23" i="6"/>
  <c r="Y17" i="6"/>
  <c r="X17" i="6"/>
  <c r="E21" i="6"/>
  <c r="C22" i="6"/>
  <c r="T23" i="6"/>
  <c r="V21" i="6"/>
  <c r="I16" i="6"/>
  <c r="H16" i="6"/>
  <c r="X16" i="6"/>
  <c r="C23" i="6"/>
  <c r="G17" i="6"/>
  <c r="Z17" i="6"/>
  <c r="C34" i="6"/>
  <c r="C27" i="6"/>
  <c r="X15" i="6"/>
  <c r="U35" i="6"/>
  <c r="U28" i="6"/>
  <c r="Z16" i="6"/>
  <c r="V23" i="6"/>
  <c r="D28" i="6"/>
  <c r="E22" i="6"/>
  <c r="W23" i="6"/>
  <c r="H15" i="6"/>
  <c r="B21" i="6"/>
  <c r="B27" i="6" s="1"/>
  <c r="G15" i="6"/>
  <c r="F21" i="6"/>
  <c r="S21" i="6"/>
  <c r="W21" i="6"/>
  <c r="G16" i="6"/>
  <c r="T22" i="6"/>
  <c r="Y16" i="6"/>
  <c r="H17" i="6"/>
  <c r="AA17" i="6"/>
  <c r="Z15" i="6"/>
  <c r="AA16" i="6"/>
  <c r="I17" i="6"/>
  <c r="B23" i="6"/>
  <c r="AA15" i="6"/>
  <c r="Z16" i="5"/>
  <c r="U35" i="5"/>
  <c r="U28" i="5"/>
  <c r="X16" i="5"/>
  <c r="T23" i="5"/>
  <c r="Y23" i="5" s="1"/>
  <c r="AA16" i="5"/>
  <c r="S28" i="5"/>
  <c r="C36" i="5"/>
  <c r="C29" i="5"/>
  <c r="C34" i="5"/>
  <c r="C27" i="5"/>
  <c r="J17" i="5"/>
  <c r="H16" i="5"/>
  <c r="U27" i="5"/>
  <c r="U34" i="5"/>
  <c r="S36" i="5"/>
  <c r="AA23" i="5"/>
  <c r="Z23" i="5"/>
  <c r="S29" i="5"/>
  <c r="W36" i="5"/>
  <c r="W29" i="5"/>
  <c r="V34" i="5"/>
  <c r="V27" i="5"/>
  <c r="D35" i="5"/>
  <c r="D28" i="5"/>
  <c r="D27" i="5"/>
  <c r="D34" i="5"/>
  <c r="S34" i="5"/>
  <c r="AA21" i="5"/>
  <c r="Z21" i="5"/>
  <c r="S27" i="5"/>
  <c r="Y21" i="5"/>
  <c r="X21" i="5"/>
  <c r="W34" i="5"/>
  <c r="W27" i="5"/>
  <c r="E35" i="5"/>
  <c r="E28" i="5"/>
  <c r="F36" i="5"/>
  <c r="F29" i="5"/>
  <c r="F34" i="5"/>
  <c r="F27" i="5"/>
  <c r="T27" i="5"/>
  <c r="T34" i="5"/>
  <c r="F28" i="5"/>
  <c r="F35" i="5"/>
  <c r="V36" i="5"/>
  <c r="V29" i="5"/>
  <c r="I15" i="5"/>
  <c r="X15" i="5"/>
  <c r="J16" i="5"/>
  <c r="Y16" i="5"/>
  <c r="G17" i="5"/>
  <c r="Z17" i="5"/>
  <c r="B22" i="5"/>
  <c r="V22" i="5"/>
  <c r="D23" i="5"/>
  <c r="J15" i="5"/>
  <c r="Y15" i="5"/>
  <c r="G16" i="5"/>
  <c r="AA17" i="5"/>
  <c r="C22" i="5"/>
  <c r="E34" i="5"/>
  <c r="W35" i="5"/>
  <c r="E36" i="5"/>
  <c r="U36" i="5"/>
  <c r="G15" i="5"/>
  <c r="Z15" i="5"/>
  <c r="I17" i="5"/>
  <c r="X17" i="5"/>
  <c r="T22" i="5"/>
  <c r="B23" i="5"/>
  <c r="AA15" i="5"/>
  <c r="Y17" i="5"/>
  <c r="X22" i="5" l="1"/>
  <c r="T29" i="6"/>
  <c r="T36" i="6"/>
  <c r="I22" i="6"/>
  <c r="B28" i="6"/>
  <c r="H22" i="6"/>
  <c r="G22" i="6"/>
  <c r="B35" i="6"/>
  <c r="J22" i="6"/>
  <c r="W34" i="6"/>
  <c r="W27" i="6"/>
  <c r="G21" i="6"/>
  <c r="B34" i="6"/>
  <c r="J21" i="6"/>
  <c r="I21" i="6"/>
  <c r="H21" i="6"/>
  <c r="C28" i="6"/>
  <c r="C35" i="6"/>
  <c r="D27" i="6"/>
  <c r="D34" i="6"/>
  <c r="U29" i="6"/>
  <c r="U36" i="6"/>
  <c r="S34" i="6"/>
  <c r="AA21" i="6"/>
  <c r="Z21" i="6"/>
  <c r="S27" i="6"/>
  <c r="Y21" i="6"/>
  <c r="X21" i="6"/>
  <c r="V36" i="6"/>
  <c r="V29" i="6"/>
  <c r="E27" i="6"/>
  <c r="E34" i="6"/>
  <c r="F36" i="6"/>
  <c r="F29" i="6"/>
  <c r="S28" i="6"/>
  <c r="Y22" i="6"/>
  <c r="X22" i="6"/>
  <c r="S35" i="6"/>
  <c r="AA22" i="6"/>
  <c r="Z22" i="6"/>
  <c r="G23" i="6"/>
  <c r="B36" i="6"/>
  <c r="J23" i="6"/>
  <c r="I23" i="6"/>
  <c r="H23" i="6"/>
  <c r="B29" i="6"/>
  <c r="E35" i="6"/>
  <c r="E28" i="6"/>
  <c r="E29" i="6"/>
  <c r="E36" i="6"/>
  <c r="S36" i="6"/>
  <c r="AA23" i="6"/>
  <c r="Z23" i="6"/>
  <c r="S29" i="6"/>
  <c r="Y23" i="6"/>
  <c r="X23" i="6"/>
  <c r="T35" i="6"/>
  <c r="T28" i="6"/>
  <c r="F34" i="6"/>
  <c r="F27" i="6"/>
  <c r="W36" i="6"/>
  <c r="W29" i="6"/>
  <c r="C36" i="6"/>
  <c r="C29" i="6"/>
  <c r="V34" i="6"/>
  <c r="V27" i="6"/>
  <c r="W28" i="6"/>
  <c r="W35" i="6"/>
  <c r="AA22" i="5"/>
  <c r="Y22" i="5"/>
  <c r="T36" i="5"/>
  <c r="X36" i="5" s="1"/>
  <c r="X23" i="5"/>
  <c r="T29" i="5"/>
  <c r="Z29" i="5" s="1"/>
  <c r="S35" i="5"/>
  <c r="Z22" i="5"/>
  <c r="G21" i="5"/>
  <c r="B34" i="5"/>
  <c r="J21" i="5"/>
  <c r="I21" i="5"/>
  <c r="B27" i="5"/>
  <c r="H21" i="5"/>
  <c r="D29" i="5"/>
  <c r="D36" i="5"/>
  <c r="Y27" i="5"/>
  <c r="X27" i="5"/>
  <c r="AA27" i="5"/>
  <c r="Z27" i="5"/>
  <c r="G23" i="5"/>
  <c r="B36" i="5"/>
  <c r="J23" i="5"/>
  <c r="I23" i="5"/>
  <c r="B29" i="5"/>
  <c r="H23" i="5"/>
  <c r="V28" i="5"/>
  <c r="V35" i="5"/>
  <c r="T35" i="5"/>
  <c r="T28" i="5"/>
  <c r="C28" i="5"/>
  <c r="C35" i="5"/>
  <c r="I22" i="5"/>
  <c r="B28" i="5"/>
  <c r="H22" i="5"/>
  <c r="G22" i="5"/>
  <c r="B35" i="5"/>
  <c r="J22" i="5"/>
  <c r="AA34" i="5"/>
  <c r="Z34" i="5"/>
  <c r="Y34" i="5"/>
  <c r="X34" i="5"/>
  <c r="Y36" i="5" l="1"/>
  <c r="AA29" i="5"/>
  <c r="Z36" i="5"/>
  <c r="X37" i="5"/>
  <c r="AA36" i="5"/>
  <c r="X35" i="5"/>
  <c r="X29" i="5"/>
  <c r="G34" i="6"/>
  <c r="J34" i="6"/>
  <c r="H37" i="6"/>
  <c r="I34" i="6"/>
  <c r="G37" i="6"/>
  <c r="H34" i="6"/>
  <c r="G28" i="6"/>
  <c r="J28" i="6"/>
  <c r="I28" i="6"/>
  <c r="H28" i="6"/>
  <c r="AA36" i="6"/>
  <c r="Z36" i="6"/>
  <c r="Y36" i="6"/>
  <c r="X36" i="6"/>
  <c r="AA28" i="6"/>
  <c r="Z28" i="6"/>
  <c r="Y28" i="6"/>
  <c r="X28" i="6"/>
  <c r="Y37" i="6"/>
  <c r="AA34" i="6"/>
  <c r="X37" i="6"/>
  <c r="Z34" i="6"/>
  <c r="Y34" i="6"/>
  <c r="X34" i="6"/>
  <c r="I35" i="6"/>
  <c r="H35" i="6"/>
  <c r="G35" i="6"/>
  <c r="J35" i="6"/>
  <c r="Y29" i="6"/>
  <c r="X29" i="6"/>
  <c r="AA29" i="6"/>
  <c r="Z29" i="6"/>
  <c r="I29" i="6"/>
  <c r="H29" i="6"/>
  <c r="G29" i="6"/>
  <c r="J29" i="6"/>
  <c r="G36" i="6"/>
  <c r="J36" i="6"/>
  <c r="I36" i="6"/>
  <c r="H36" i="6"/>
  <c r="Y35" i="6"/>
  <c r="X35" i="6"/>
  <c r="AA35" i="6"/>
  <c r="Z35" i="6"/>
  <c r="Y27" i="6"/>
  <c r="X27" i="6"/>
  <c r="Y30" i="6"/>
  <c r="AA27" i="6"/>
  <c r="Z27" i="6"/>
  <c r="X30" i="6"/>
  <c r="H30" i="6"/>
  <c r="I27" i="6"/>
  <c r="G30" i="6"/>
  <c r="H27" i="6"/>
  <c r="G27" i="6"/>
  <c r="J27" i="6"/>
  <c r="Y29" i="5"/>
  <c r="AA35" i="5"/>
  <c r="Y30" i="5"/>
  <c r="G28" i="5"/>
  <c r="J28" i="5"/>
  <c r="I28" i="5"/>
  <c r="H28" i="5"/>
  <c r="I35" i="5"/>
  <c r="H35" i="5"/>
  <c r="G35" i="5"/>
  <c r="J35" i="5"/>
  <c r="Y35" i="5"/>
  <c r="Z35" i="5"/>
  <c r="G34" i="5"/>
  <c r="J34" i="5"/>
  <c r="H37" i="5"/>
  <c r="I34" i="5"/>
  <c r="G37" i="5"/>
  <c r="H34" i="5"/>
  <c r="Y28" i="5"/>
  <c r="AA28" i="5"/>
  <c r="X28" i="5"/>
  <c r="Z28" i="5"/>
  <c r="G36" i="5"/>
  <c r="J36" i="5"/>
  <c r="I36" i="5"/>
  <c r="H36" i="5"/>
  <c r="I29" i="5"/>
  <c r="H29" i="5"/>
  <c r="G29" i="5"/>
  <c r="J29" i="5"/>
  <c r="Y37" i="5"/>
  <c r="X30" i="5"/>
  <c r="H30" i="5"/>
  <c r="I27" i="5"/>
  <c r="G30" i="5"/>
  <c r="H27" i="5"/>
  <c r="G27" i="5"/>
  <c r="J27" i="5"/>
</calcChain>
</file>

<file path=xl/sharedStrings.xml><?xml version="1.0" encoding="utf-8"?>
<sst xmlns="http://schemas.openxmlformats.org/spreadsheetml/2006/main" count="275" uniqueCount="39">
  <si>
    <t>Control</t>
  </si>
  <si>
    <t>Weight</t>
  </si>
  <si>
    <t>AR</t>
  </si>
  <si>
    <t>Average</t>
  </si>
  <si>
    <t>Max</t>
  </si>
  <si>
    <t>Min</t>
  </si>
  <si>
    <t>n/a</t>
  </si>
  <si>
    <t>25M</t>
  </si>
  <si>
    <t>Test</t>
  </si>
  <si>
    <t>Sample</t>
  </si>
  <si>
    <t>Day 0</t>
  </si>
  <si>
    <t>StDev</t>
  </si>
  <si>
    <t>CR</t>
  </si>
  <si>
    <t>Corrosion Rate</t>
  </si>
  <si>
    <t>* K value changes based on A units</t>
  </si>
  <si>
    <t>K</t>
  </si>
  <si>
    <t>Constant</t>
  </si>
  <si>
    <t>3.45*10^6 mpy</t>
  </si>
  <si>
    <t>8.76*10^4 mm/y</t>
  </si>
  <si>
    <t>T</t>
  </si>
  <si>
    <t>Time of exposure</t>
  </si>
  <si>
    <t>days</t>
  </si>
  <si>
    <t>hours</t>
  </si>
  <si>
    <t>Day 28</t>
  </si>
  <si>
    <t>A</t>
  </si>
  <si>
    <t>Area in cm2</t>
  </si>
  <si>
    <t>one surface</t>
  </si>
  <si>
    <t>two surfaces</t>
  </si>
  <si>
    <t>W</t>
  </si>
  <si>
    <t>Mass loss in grams</t>
  </si>
  <si>
    <t>D</t>
  </si>
  <si>
    <t>Density on g/cm3</t>
  </si>
  <si>
    <t>Corrosion rate formula</t>
  </si>
  <si>
    <t>Weight Loss</t>
  </si>
  <si>
    <t>CR = (K*W)/(A*T*D)</t>
  </si>
  <si>
    <t>Weight Loss - Wash Adjusted</t>
  </si>
  <si>
    <t>Corrosion Rate (mpy)</t>
  </si>
  <si>
    <t>Corrosion Rate (mm/y)</t>
  </si>
  <si>
    <t>Carbon Steel 1018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</si>
</sst>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1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CAB22-8EE0-46F3-AE1C-AE383F2A9A47}">
  <dimension ref="A1:I21"/>
  <sheetViews>
    <sheetView workbookViewId="0">
      <selection activeCell="K3" sqref="K3"/>
    </sheetView>
  </sheetViews>
  <sheetFormatPr defaultRowHeight="15" x14ac:dyDescent="0.25"/>
  <sheetData>
    <row r="1" spans="1:9" ht="15.75" thickBot="1" x14ac:dyDescent="0.3">
      <c r="A1" s="2" t="s">
        <v>0</v>
      </c>
      <c r="B1" s="33" t="s">
        <v>1</v>
      </c>
      <c r="C1" s="34"/>
      <c r="D1" s="34"/>
      <c r="E1" s="34"/>
      <c r="F1" s="35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1">
        <v>5</v>
      </c>
      <c r="G2" s="12" t="s">
        <v>3</v>
      </c>
      <c r="H2" s="13" t="s">
        <v>4</v>
      </c>
      <c r="I2" s="13" t="s">
        <v>5</v>
      </c>
    </row>
    <row r="3" spans="1:9" x14ac:dyDescent="0.25">
      <c r="A3" s="3">
        <v>1</v>
      </c>
      <c r="B3" s="7">
        <v>3.6548099999999999</v>
      </c>
      <c r="C3" s="7">
        <v>3.65476</v>
      </c>
      <c r="D3" s="7">
        <v>3.6547399999999999</v>
      </c>
      <c r="E3" s="7">
        <v>3.6547299999999998</v>
      </c>
      <c r="F3" s="9">
        <v>3.65469</v>
      </c>
      <c r="G3" s="7">
        <f>AVERAGE(B3:F3)</f>
        <v>3.6547459999999994</v>
      </c>
      <c r="H3" s="7">
        <f>MAX(B3:F3)</f>
        <v>3.6548099999999999</v>
      </c>
      <c r="I3" s="7">
        <f>MIN(B3:F3)</f>
        <v>3.65469</v>
      </c>
    </row>
    <row r="4" spans="1:9" x14ac:dyDescent="0.25">
      <c r="A4" s="4">
        <v>2</v>
      </c>
      <c r="B4" s="8">
        <v>3.6154500000000001</v>
      </c>
      <c r="C4" s="8">
        <v>3.6154700000000002</v>
      </c>
      <c r="D4" s="8">
        <v>3.61544</v>
      </c>
      <c r="E4" s="8">
        <v>3.61538</v>
      </c>
      <c r="F4" s="10">
        <v>3.6154199999999999</v>
      </c>
      <c r="G4" s="8">
        <f t="shared" ref="G4:G8" si="0">AVERAGE(B4:F4)</f>
        <v>3.6154319999999998</v>
      </c>
      <c r="H4" s="8">
        <f t="shared" ref="H4:H9" si="1">MAX(B4:F4)</f>
        <v>3.6154700000000002</v>
      </c>
      <c r="I4" s="8">
        <f t="shared" ref="I4:I9" si="2">MIN(B4:F4)</f>
        <v>3.61538</v>
      </c>
    </row>
    <row r="5" spans="1:9" x14ac:dyDescent="0.25">
      <c r="A5" s="4">
        <v>3</v>
      </c>
      <c r="B5" s="8">
        <v>3.6205099999999999</v>
      </c>
      <c r="C5" s="8">
        <v>3.6204800000000001</v>
      </c>
      <c r="D5" s="8">
        <v>3.6204900000000002</v>
      </c>
      <c r="E5" s="8">
        <v>3.62046</v>
      </c>
      <c r="F5" s="10">
        <v>3.6204700000000001</v>
      </c>
      <c r="G5" s="8">
        <f t="shared" si="0"/>
        <v>3.620482</v>
      </c>
      <c r="H5" s="8">
        <f t="shared" si="1"/>
        <v>3.6205099999999999</v>
      </c>
      <c r="I5" s="8">
        <f t="shared" si="2"/>
        <v>3.62046</v>
      </c>
    </row>
    <row r="6" spans="1:9" x14ac:dyDescent="0.25">
      <c r="A6" s="4">
        <v>4</v>
      </c>
      <c r="B6" s="8">
        <v>3.6227299999999998</v>
      </c>
      <c r="C6" s="8">
        <v>3.6226799999999999</v>
      </c>
      <c r="D6" s="8">
        <v>3.6227100000000001</v>
      </c>
      <c r="E6" s="8">
        <v>3.6226600000000002</v>
      </c>
      <c r="F6" s="10">
        <v>3.62262</v>
      </c>
      <c r="G6" s="8">
        <f t="shared" si="0"/>
        <v>3.6226799999999999</v>
      </c>
      <c r="H6" s="8">
        <f t="shared" si="1"/>
        <v>3.6227299999999998</v>
      </c>
      <c r="I6" s="8">
        <f t="shared" si="2"/>
        <v>3.62262</v>
      </c>
    </row>
    <row r="7" spans="1:9" x14ac:dyDescent="0.25">
      <c r="A7" s="4">
        <v>5</v>
      </c>
      <c r="B7" s="8">
        <v>3.6230699999999998</v>
      </c>
      <c r="C7" s="8">
        <v>3.6229900000000002</v>
      </c>
      <c r="D7" s="8">
        <v>3.6230000000000002</v>
      </c>
      <c r="E7" s="8">
        <v>3.6229399999999998</v>
      </c>
      <c r="F7" s="10">
        <v>3.62296</v>
      </c>
      <c r="G7" s="8">
        <f t="shared" si="0"/>
        <v>3.622992</v>
      </c>
      <c r="H7" s="8">
        <f t="shared" si="1"/>
        <v>3.6230699999999998</v>
      </c>
      <c r="I7" s="8">
        <f t="shared" si="2"/>
        <v>3.6229399999999998</v>
      </c>
    </row>
    <row r="8" spans="1:9" x14ac:dyDescent="0.25">
      <c r="A8" s="4">
        <v>6</v>
      </c>
      <c r="B8" s="8">
        <v>3.6570999999999998</v>
      </c>
      <c r="C8" s="8">
        <v>3.6570399999999998</v>
      </c>
      <c r="D8" s="8">
        <v>3.6571099999999999</v>
      </c>
      <c r="E8" s="8">
        <v>3.6570399999999998</v>
      </c>
      <c r="F8" s="10">
        <v>3.6570299999999998</v>
      </c>
      <c r="G8" s="8">
        <f t="shared" si="0"/>
        <v>3.6570639999999996</v>
      </c>
      <c r="H8" s="8">
        <f t="shared" si="1"/>
        <v>3.6571099999999999</v>
      </c>
      <c r="I8" s="8">
        <f t="shared" si="2"/>
        <v>3.6570299999999998</v>
      </c>
    </row>
    <row r="9" spans="1:9" x14ac:dyDescent="0.25">
      <c r="A9" s="4">
        <v>7</v>
      </c>
      <c r="B9" s="8">
        <v>3.6578400000000002</v>
      </c>
      <c r="C9" s="8">
        <v>3.6578300000000001</v>
      </c>
      <c r="D9" s="8">
        <v>3.6578300000000001</v>
      </c>
      <c r="E9" s="8">
        <v>3.6578499999999998</v>
      </c>
      <c r="F9" s="10">
        <v>3.6577999999999999</v>
      </c>
      <c r="G9" s="8">
        <f>AVERAGE(B9:F9)</f>
        <v>3.6578299999999997</v>
      </c>
      <c r="H9" s="8">
        <f t="shared" si="1"/>
        <v>3.6578499999999998</v>
      </c>
      <c r="I9" s="8">
        <f t="shared" si="2"/>
        <v>3.6577999999999999</v>
      </c>
    </row>
    <row r="10" spans="1:9" x14ac:dyDescent="0.25">
      <c r="A10" s="4">
        <v>8</v>
      </c>
      <c r="B10" s="8" t="s">
        <v>6</v>
      </c>
      <c r="C10" s="8" t="s">
        <v>6</v>
      </c>
      <c r="D10" s="8" t="s">
        <v>6</v>
      </c>
      <c r="E10" s="8" t="s">
        <v>6</v>
      </c>
      <c r="F10" s="10" t="s">
        <v>6</v>
      </c>
      <c r="G10" s="10" t="s">
        <v>6</v>
      </c>
      <c r="H10" s="10" t="s">
        <v>6</v>
      </c>
      <c r="I10" s="8" t="s">
        <v>6</v>
      </c>
    </row>
    <row r="11" spans="1:9" ht="15.75" thickBot="1" x14ac:dyDescent="0.3">
      <c r="A11" s="6"/>
      <c r="B11" s="6"/>
      <c r="C11" s="6"/>
      <c r="D11" s="6"/>
      <c r="E11" s="6"/>
      <c r="F11" s="6"/>
    </row>
    <row r="12" spans="1:9" ht="15.75" thickBot="1" x14ac:dyDescent="0.3">
      <c r="A12" s="2" t="s">
        <v>0</v>
      </c>
      <c r="B12" s="36" t="s">
        <v>1</v>
      </c>
      <c r="C12" s="37"/>
      <c r="D12" s="37"/>
      <c r="E12" s="37"/>
      <c r="F12" s="38"/>
    </row>
    <row r="13" spans="1:9" ht="15.75" thickBot="1" x14ac:dyDescent="0.3">
      <c r="A13" s="2" t="s">
        <v>7</v>
      </c>
      <c r="B13" s="2">
        <v>1</v>
      </c>
      <c r="C13" s="2">
        <v>2</v>
      </c>
      <c r="D13" s="2">
        <v>3</v>
      </c>
      <c r="E13" s="2">
        <v>4</v>
      </c>
      <c r="F13" s="5">
        <v>5</v>
      </c>
      <c r="G13" s="12" t="s">
        <v>3</v>
      </c>
      <c r="H13" s="13" t="s">
        <v>4</v>
      </c>
      <c r="I13" s="13" t="s">
        <v>5</v>
      </c>
    </row>
    <row r="14" spans="1:9" x14ac:dyDescent="0.25">
      <c r="A14" s="3">
        <v>1</v>
      </c>
      <c r="B14" s="7">
        <v>3.5245299999999999</v>
      </c>
      <c r="C14" s="7">
        <v>3.5245600000000001</v>
      </c>
      <c r="D14" s="7">
        <v>3.5245099999999998</v>
      </c>
      <c r="E14" s="7">
        <v>3.52454</v>
      </c>
      <c r="F14" s="7">
        <v>3.5245500000000001</v>
      </c>
      <c r="G14" s="7">
        <f>AVERAGE(B14:F14)</f>
        <v>3.5245379999999997</v>
      </c>
      <c r="H14" s="7">
        <f>MAX(B14:F14)</f>
        <v>3.5245600000000001</v>
      </c>
      <c r="I14" s="7">
        <f>MIN(B14:F14)</f>
        <v>3.5245099999999998</v>
      </c>
    </row>
    <row r="15" spans="1:9" x14ac:dyDescent="0.25">
      <c r="A15" s="4">
        <v>2</v>
      </c>
      <c r="B15" s="8">
        <v>3.49749</v>
      </c>
      <c r="C15" s="8">
        <v>3.4974799999999999</v>
      </c>
      <c r="D15" s="8">
        <v>3.49749</v>
      </c>
      <c r="E15" s="8">
        <v>3.4974599999999998</v>
      </c>
      <c r="F15" s="8">
        <v>3.4974799999999999</v>
      </c>
      <c r="G15" s="8">
        <f t="shared" ref="G15:G19" si="3">AVERAGE(B15:F15)</f>
        <v>3.4974800000000004</v>
      </c>
      <c r="H15" s="8">
        <f t="shared" ref="H15:H20" si="4">MAX(B15:F15)</f>
        <v>3.49749</v>
      </c>
      <c r="I15" s="8">
        <f t="shared" ref="I15:I20" si="5">MIN(B15:F15)</f>
        <v>3.4974599999999998</v>
      </c>
    </row>
    <row r="16" spans="1:9" x14ac:dyDescent="0.25">
      <c r="A16" s="4">
        <v>3</v>
      </c>
      <c r="B16" s="8">
        <v>3.5005600000000001</v>
      </c>
      <c r="C16" s="8">
        <v>3.50054</v>
      </c>
      <c r="D16" s="8">
        <v>3.50054</v>
      </c>
      <c r="E16" s="8">
        <v>3.5005299999999999</v>
      </c>
      <c r="F16" s="8">
        <v>3.5005600000000001</v>
      </c>
      <c r="G16" s="8">
        <f t="shared" si="3"/>
        <v>3.5005459999999999</v>
      </c>
      <c r="H16" s="8">
        <f t="shared" si="4"/>
        <v>3.5005600000000001</v>
      </c>
      <c r="I16" s="8">
        <f t="shared" si="5"/>
        <v>3.5005299999999999</v>
      </c>
    </row>
    <row r="17" spans="1:9" x14ac:dyDescent="0.25">
      <c r="A17" s="4">
        <v>4</v>
      </c>
      <c r="B17" s="8">
        <v>3.5411800000000002</v>
      </c>
      <c r="C17" s="8">
        <v>3.5411700000000002</v>
      </c>
      <c r="D17" s="8">
        <v>3.54115</v>
      </c>
      <c r="E17" s="8">
        <v>3.5411600000000001</v>
      </c>
      <c r="F17" s="8">
        <v>3.5411299999999999</v>
      </c>
      <c r="G17" s="8">
        <f t="shared" si="3"/>
        <v>3.5411580000000002</v>
      </c>
      <c r="H17" s="8">
        <f t="shared" si="4"/>
        <v>3.5411800000000002</v>
      </c>
      <c r="I17" s="8">
        <f t="shared" si="5"/>
        <v>3.5411299999999999</v>
      </c>
    </row>
    <row r="18" spans="1:9" x14ac:dyDescent="0.25">
      <c r="A18" s="4">
        <v>5</v>
      </c>
      <c r="B18" s="8">
        <v>3.5171399999999999</v>
      </c>
      <c r="C18" s="8">
        <v>3.5171399999999999</v>
      </c>
      <c r="D18" s="8">
        <v>3.5171299999999999</v>
      </c>
      <c r="E18" s="8">
        <v>3.5171299999999999</v>
      </c>
      <c r="F18" s="8">
        <v>3.5171299999999999</v>
      </c>
      <c r="G18" s="8">
        <f t="shared" si="3"/>
        <v>3.517134</v>
      </c>
      <c r="H18" s="8">
        <f t="shared" si="4"/>
        <v>3.5171399999999999</v>
      </c>
      <c r="I18" s="8">
        <f t="shared" si="5"/>
        <v>3.5171299999999999</v>
      </c>
    </row>
    <row r="19" spans="1:9" x14ac:dyDescent="0.25">
      <c r="A19" s="4">
        <v>6</v>
      </c>
      <c r="B19" s="8">
        <v>3.52142</v>
      </c>
      <c r="C19" s="8">
        <v>3.5215000000000001</v>
      </c>
      <c r="D19" s="8">
        <v>3.5214300000000001</v>
      </c>
      <c r="E19" s="8">
        <v>3.5214500000000002</v>
      </c>
      <c r="F19" s="8">
        <v>3.5214400000000001</v>
      </c>
      <c r="G19" s="8">
        <f t="shared" si="3"/>
        <v>3.5214480000000004</v>
      </c>
      <c r="H19" s="8">
        <f t="shared" si="4"/>
        <v>3.5215000000000001</v>
      </c>
      <c r="I19" s="8">
        <f t="shared" si="5"/>
        <v>3.52142</v>
      </c>
    </row>
    <row r="20" spans="1:9" x14ac:dyDescent="0.25">
      <c r="A20" s="4">
        <v>7</v>
      </c>
      <c r="B20" s="8">
        <v>3.5118900000000002</v>
      </c>
      <c r="C20" s="8">
        <v>3.5118900000000002</v>
      </c>
      <c r="D20" s="8">
        <v>3.5119099999999999</v>
      </c>
      <c r="E20" s="8">
        <v>3.5119099999999999</v>
      </c>
      <c r="F20" s="8">
        <v>3.5119099999999999</v>
      </c>
      <c r="G20" s="8">
        <f>AVERAGE(B20:F20)</f>
        <v>3.5119020000000001</v>
      </c>
      <c r="H20" s="8">
        <f t="shared" si="4"/>
        <v>3.5119099999999999</v>
      </c>
      <c r="I20" s="8">
        <f t="shared" si="5"/>
        <v>3.5118900000000002</v>
      </c>
    </row>
    <row r="21" spans="1:9" x14ac:dyDescent="0.25">
      <c r="A21" s="4">
        <v>8</v>
      </c>
      <c r="B21" s="8" t="s">
        <v>6</v>
      </c>
      <c r="C21" s="8" t="s">
        <v>6</v>
      </c>
      <c r="D21" s="8" t="s">
        <v>6</v>
      </c>
      <c r="E21" s="8" t="s">
        <v>6</v>
      </c>
      <c r="F21" s="8" t="s">
        <v>6</v>
      </c>
      <c r="G21" s="8" t="s">
        <v>6</v>
      </c>
      <c r="H21" s="8" t="s">
        <v>6</v>
      </c>
      <c r="I21" s="8" t="s">
        <v>6</v>
      </c>
    </row>
  </sheetData>
  <mergeCells count="2">
    <mergeCell ref="B1:F1"/>
    <mergeCell ref="B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E929-7F1A-4C3B-A18B-D89BDE7AB42D}">
  <dimension ref="A1:I11"/>
  <sheetViews>
    <sheetView workbookViewId="0">
      <selection activeCell="K3" sqref="K3"/>
    </sheetView>
  </sheetViews>
  <sheetFormatPr defaultRowHeight="15" x14ac:dyDescent="0.25"/>
  <sheetData>
    <row r="1" spans="1:9" ht="15.75" thickBot="1" x14ac:dyDescent="0.3">
      <c r="A1" s="2" t="s">
        <v>0</v>
      </c>
      <c r="B1" s="33" t="s">
        <v>1</v>
      </c>
      <c r="C1" s="34"/>
      <c r="D1" s="34"/>
      <c r="E1" s="34"/>
      <c r="F1" s="35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14">
        <v>5</v>
      </c>
      <c r="G2" s="12" t="s">
        <v>3</v>
      </c>
      <c r="H2" s="13" t="s">
        <v>4</v>
      </c>
      <c r="I2" s="13" t="s">
        <v>5</v>
      </c>
    </row>
    <row r="3" spans="1:9" x14ac:dyDescent="0.25">
      <c r="A3" s="3">
        <v>1</v>
      </c>
      <c r="B3" s="7">
        <v>3.62331</v>
      </c>
      <c r="C3" s="7">
        <v>3.62323</v>
      </c>
      <c r="D3" s="7">
        <v>3.62337</v>
      </c>
      <c r="E3" s="7">
        <v>3.62337</v>
      </c>
      <c r="F3" s="9">
        <v>3.6233900000000001</v>
      </c>
      <c r="G3" s="7">
        <f>AVERAGE(B3:F3)</f>
        <v>3.6233339999999998</v>
      </c>
      <c r="H3" s="7">
        <f>MAX(B3:F3)</f>
        <v>3.6233900000000001</v>
      </c>
      <c r="I3" s="7">
        <f>MIN(B3:F3)</f>
        <v>3.62323</v>
      </c>
    </row>
    <row r="4" spans="1:9" x14ac:dyDescent="0.25">
      <c r="A4" s="4">
        <v>2</v>
      </c>
      <c r="B4" s="8">
        <v>3.5793699999999999</v>
      </c>
      <c r="C4" s="8">
        <v>3.5792799999999998</v>
      </c>
      <c r="D4" s="8">
        <v>3.5794600000000001</v>
      </c>
      <c r="E4" s="8">
        <v>3.5794299999999999</v>
      </c>
      <c r="F4" s="10">
        <v>3.5794800000000002</v>
      </c>
      <c r="G4" s="7">
        <f t="shared" ref="G4:G5" si="0">AVERAGE(B4:F4)</f>
        <v>3.5794039999999994</v>
      </c>
      <c r="H4" s="7">
        <f t="shared" ref="H4:H5" si="1">MAX(B4:F4)</f>
        <v>3.5794800000000002</v>
      </c>
      <c r="I4" s="7">
        <f t="shared" ref="I4:I5" si="2">MIN(B4:F4)</f>
        <v>3.5792799999999998</v>
      </c>
    </row>
    <row r="5" spans="1:9" x14ac:dyDescent="0.25">
      <c r="A5" s="4">
        <v>3</v>
      </c>
      <c r="B5" s="8">
        <v>3.5900599999999998</v>
      </c>
      <c r="C5" s="8">
        <v>3.5899899999999998</v>
      </c>
      <c r="D5" s="8">
        <v>3.59015</v>
      </c>
      <c r="E5" s="8">
        <v>3.5901299999999998</v>
      </c>
      <c r="F5" s="10">
        <v>3.59016</v>
      </c>
      <c r="G5" s="7">
        <f t="shared" si="0"/>
        <v>3.5900979999999998</v>
      </c>
      <c r="H5" s="7">
        <f t="shared" si="1"/>
        <v>3.59016</v>
      </c>
      <c r="I5" s="7">
        <f t="shared" si="2"/>
        <v>3.5899899999999998</v>
      </c>
    </row>
    <row r="6" spans="1:9" ht="15.75" thickBot="1" x14ac:dyDescent="0.3"/>
    <row r="7" spans="1:9" ht="15.75" thickBot="1" x14ac:dyDescent="0.3">
      <c r="A7" s="2" t="s">
        <v>0</v>
      </c>
      <c r="B7" s="36" t="s">
        <v>1</v>
      </c>
      <c r="C7" s="37"/>
      <c r="D7" s="37"/>
      <c r="E7" s="37"/>
      <c r="F7" s="38"/>
    </row>
    <row r="8" spans="1:9" ht="15.75" thickBot="1" x14ac:dyDescent="0.3">
      <c r="A8" s="2" t="s">
        <v>7</v>
      </c>
      <c r="B8" s="2">
        <v>1</v>
      </c>
      <c r="C8" s="2">
        <v>2</v>
      </c>
      <c r="D8" s="2">
        <v>3</v>
      </c>
      <c r="E8" s="2">
        <v>4</v>
      </c>
      <c r="F8" s="5">
        <v>5</v>
      </c>
      <c r="G8" s="12" t="s">
        <v>3</v>
      </c>
      <c r="H8" s="13" t="s">
        <v>4</v>
      </c>
      <c r="I8" s="13" t="s">
        <v>5</v>
      </c>
    </row>
    <row r="9" spans="1:9" x14ac:dyDescent="0.25">
      <c r="A9" s="3">
        <v>1</v>
      </c>
      <c r="B9" s="7">
        <v>3.4666700000000001</v>
      </c>
      <c r="C9" s="7">
        <v>3.4666600000000001</v>
      </c>
      <c r="D9" s="7">
        <v>3.46678</v>
      </c>
      <c r="E9" s="7">
        <v>3.46678</v>
      </c>
      <c r="F9" s="7">
        <v>3.4668000000000001</v>
      </c>
      <c r="G9" s="7">
        <f>AVERAGE(B9:F9)</f>
        <v>3.4667380000000003</v>
      </c>
      <c r="H9" s="7">
        <f>MAX(B9:F9)</f>
        <v>3.4668000000000001</v>
      </c>
      <c r="I9" s="7">
        <f>MIN(B9:F9)</f>
        <v>3.4666600000000001</v>
      </c>
    </row>
    <row r="10" spans="1:9" x14ac:dyDescent="0.25">
      <c r="A10" s="4">
        <v>2</v>
      </c>
      <c r="B10" s="8">
        <v>3.4853800000000001</v>
      </c>
      <c r="C10" s="8">
        <v>3.4853100000000001</v>
      </c>
      <c r="D10" s="8">
        <v>3.4854400000000001</v>
      </c>
      <c r="E10" s="8">
        <v>3.4854500000000002</v>
      </c>
      <c r="F10" s="8">
        <v>3.4855200000000002</v>
      </c>
      <c r="G10" s="7">
        <f t="shared" ref="G10:G11" si="3">AVERAGE(B10:F10)</f>
        <v>3.48542</v>
      </c>
      <c r="H10" s="7">
        <f t="shared" ref="H10:H11" si="4">MAX(B10:F10)</f>
        <v>3.4855200000000002</v>
      </c>
      <c r="I10" s="7">
        <f t="shared" ref="I10:I11" si="5">MIN(B10:F10)</f>
        <v>3.4853100000000001</v>
      </c>
    </row>
    <row r="11" spans="1:9" x14ac:dyDescent="0.25">
      <c r="A11" s="4">
        <v>3</v>
      </c>
      <c r="B11" s="8">
        <v>3.4537100000000001</v>
      </c>
      <c r="C11" s="8">
        <v>3.4536500000000001</v>
      </c>
      <c r="D11" s="8">
        <v>3.45384</v>
      </c>
      <c r="E11" s="8">
        <v>3.45384</v>
      </c>
      <c r="F11" s="8">
        <v>3.4538600000000002</v>
      </c>
      <c r="G11" s="7">
        <f t="shared" si="3"/>
        <v>3.4537799999999996</v>
      </c>
      <c r="H11" s="7">
        <f t="shared" si="4"/>
        <v>3.4538600000000002</v>
      </c>
      <c r="I11" s="7">
        <f t="shared" si="5"/>
        <v>3.4536500000000001</v>
      </c>
    </row>
  </sheetData>
  <mergeCells count="2">
    <mergeCell ref="B1:F1"/>
    <mergeCell ref="B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04460-F1F0-493D-A00D-10642BC7AC09}">
  <dimension ref="A1:AA37"/>
  <sheetViews>
    <sheetView workbookViewId="0">
      <selection activeCell="M19" sqref="M19"/>
    </sheetView>
  </sheetViews>
  <sheetFormatPr defaultRowHeight="15" x14ac:dyDescent="0.25"/>
  <cols>
    <col min="12" max="12" width="3.28515625" customWidth="1"/>
    <col min="15" max="15" width="13.5703125" bestFit="1" customWidth="1"/>
    <col min="16" max="16" width="18" bestFit="1" customWidth="1"/>
  </cols>
  <sheetData>
    <row r="1" spans="1:27" ht="15.75" thickBot="1" x14ac:dyDescent="0.3">
      <c r="A1" s="15" t="s">
        <v>9</v>
      </c>
      <c r="B1" s="48" t="s">
        <v>10</v>
      </c>
      <c r="C1" s="49"/>
      <c r="D1" s="49"/>
      <c r="E1" s="49"/>
      <c r="F1" s="50"/>
      <c r="G1" s="15"/>
      <c r="H1" s="16"/>
      <c r="I1" s="6"/>
      <c r="J1" s="6"/>
      <c r="R1" s="15" t="s">
        <v>9</v>
      </c>
      <c r="S1" s="48" t="s">
        <v>10</v>
      </c>
      <c r="T1" s="49"/>
      <c r="U1" s="49"/>
      <c r="V1" s="49"/>
      <c r="W1" s="50"/>
      <c r="X1" s="15"/>
      <c r="Y1" s="16"/>
      <c r="Z1" s="6"/>
      <c r="AA1" s="6"/>
    </row>
    <row r="2" spans="1:27" ht="15.75" thickBot="1" x14ac:dyDescent="0.3">
      <c r="A2" s="15" t="s">
        <v>2</v>
      </c>
      <c r="B2" s="17">
        <v>1</v>
      </c>
      <c r="C2" s="18">
        <v>2</v>
      </c>
      <c r="D2" s="18">
        <v>3</v>
      </c>
      <c r="E2" s="18">
        <v>4</v>
      </c>
      <c r="F2" s="19">
        <v>5</v>
      </c>
      <c r="G2" s="20" t="s">
        <v>3</v>
      </c>
      <c r="H2" s="21" t="s">
        <v>11</v>
      </c>
      <c r="I2" s="21" t="s">
        <v>4</v>
      </c>
      <c r="J2" s="22" t="s">
        <v>5</v>
      </c>
      <c r="L2" s="23" t="s">
        <v>12</v>
      </c>
      <c r="M2" s="57" t="s">
        <v>13</v>
      </c>
      <c r="N2" s="58"/>
      <c r="O2" s="24"/>
      <c r="P2" s="25" t="s">
        <v>14</v>
      </c>
      <c r="R2" s="15" t="s">
        <v>7</v>
      </c>
      <c r="S2" s="17">
        <v>1</v>
      </c>
      <c r="T2" s="18">
        <v>2</v>
      </c>
      <c r="U2" s="18">
        <v>3</v>
      </c>
      <c r="V2" s="18">
        <v>4</v>
      </c>
      <c r="W2" s="19">
        <v>5</v>
      </c>
      <c r="X2" s="20" t="s">
        <v>3</v>
      </c>
      <c r="Y2" s="21" t="s">
        <v>11</v>
      </c>
      <c r="Z2" s="21" t="s">
        <v>4</v>
      </c>
      <c r="AA2" s="22" t="s">
        <v>5</v>
      </c>
    </row>
    <row r="3" spans="1:27" x14ac:dyDescent="0.25">
      <c r="A3" s="3">
        <v>1</v>
      </c>
      <c r="B3" s="7">
        <v>3.6548099999999999</v>
      </c>
      <c r="C3" s="7">
        <v>3.65476</v>
      </c>
      <c r="D3" s="7">
        <v>3.6547399999999999</v>
      </c>
      <c r="E3" s="7">
        <v>3.6547299999999998</v>
      </c>
      <c r="F3" s="9">
        <v>3.65469</v>
      </c>
      <c r="G3" s="3">
        <f>AVERAGE(B3:F3)</f>
        <v>3.6547459999999994</v>
      </c>
      <c r="H3" s="3">
        <f>STDEV(B3:F3)</f>
        <v>4.3931765272962143E-5</v>
      </c>
      <c r="I3" s="3">
        <f>MAX(B3:F3)</f>
        <v>3.6548099999999999</v>
      </c>
      <c r="J3" s="3">
        <f>MIN(B3:F3)</f>
        <v>3.65469</v>
      </c>
      <c r="L3" s="51" t="s">
        <v>15</v>
      </c>
      <c r="M3" s="53" t="s">
        <v>16</v>
      </c>
      <c r="N3" s="54"/>
      <c r="O3" s="26" t="s">
        <v>17</v>
      </c>
      <c r="P3" s="26" t="s">
        <v>18</v>
      </c>
      <c r="R3" s="3">
        <v>1</v>
      </c>
      <c r="S3" s="7">
        <v>3.5245299999999999</v>
      </c>
      <c r="T3" s="7">
        <v>3.5245600000000001</v>
      </c>
      <c r="U3" s="7">
        <v>3.5245099999999998</v>
      </c>
      <c r="V3" s="7">
        <v>3.52454</v>
      </c>
      <c r="W3" s="7">
        <v>3.5245500000000001</v>
      </c>
      <c r="X3" s="3">
        <f>AVERAGE(S3:W3)</f>
        <v>3.5245379999999997</v>
      </c>
      <c r="Y3" s="3">
        <f>STDEV(S3:W3)</f>
        <v>1.9235384061797361E-5</v>
      </c>
      <c r="Z3" s="3">
        <f>MAX(S3:W3)</f>
        <v>3.5245600000000001</v>
      </c>
      <c r="AA3" s="3">
        <f>MIN(S3:W3)</f>
        <v>3.5245099999999998</v>
      </c>
    </row>
    <row r="4" spans="1:27" ht="15.75" thickBot="1" x14ac:dyDescent="0.3">
      <c r="A4" s="4">
        <v>2</v>
      </c>
      <c r="B4" s="8">
        <v>3.6154500000000001</v>
      </c>
      <c r="C4" s="8">
        <v>3.6154700000000002</v>
      </c>
      <c r="D4" s="8">
        <v>3.61544</v>
      </c>
      <c r="E4" s="8">
        <v>3.61538</v>
      </c>
      <c r="F4" s="10">
        <v>3.6154199999999999</v>
      </c>
      <c r="G4" s="3">
        <f t="shared" ref="G4:G5" si="0">AVERAGE(B4:F4)</f>
        <v>3.6154319999999998</v>
      </c>
      <c r="H4" s="3">
        <f t="shared" ref="H4:H5" si="1">STDEV(B4:F4)</f>
        <v>3.4205262753029446E-5</v>
      </c>
      <c r="I4" s="3">
        <f t="shared" ref="I4:I5" si="2">MAX(B4:F4)</f>
        <v>3.6154700000000002</v>
      </c>
      <c r="J4" s="3">
        <f t="shared" ref="J4:J5" si="3">MIN(B4:F4)</f>
        <v>3.61538</v>
      </c>
      <c r="L4" s="52"/>
      <c r="M4" s="55"/>
      <c r="N4" s="56"/>
      <c r="O4" s="27">
        <v>3450000</v>
      </c>
      <c r="P4" s="27">
        <v>87600</v>
      </c>
      <c r="R4" s="4">
        <v>2</v>
      </c>
      <c r="S4" s="8">
        <v>3.49749</v>
      </c>
      <c r="T4" s="8">
        <v>3.4974799999999999</v>
      </c>
      <c r="U4" s="8">
        <v>3.49749</v>
      </c>
      <c r="V4" s="8">
        <v>3.4974599999999998</v>
      </c>
      <c r="W4" s="8">
        <v>3.4974799999999999</v>
      </c>
      <c r="X4" s="3">
        <f t="shared" ref="X4:X5" si="4">AVERAGE(S4:W4)</f>
        <v>3.4974800000000004</v>
      </c>
      <c r="Y4" s="3">
        <f t="shared" ref="Y4:Y5" si="5">STDEV(S4:W4)</f>
        <v>1.2247448713996125E-5</v>
      </c>
      <c r="Z4" s="3">
        <f t="shared" ref="Z4:Z5" si="6">MAX(S4:W4)</f>
        <v>3.49749</v>
      </c>
      <c r="AA4" s="3">
        <f t="shared" ref="AA4:AA5" si="7">MIN(S4:W4)</f>
        <v>3.4974599999999998</v>
      </c>
    </row>
    <row r="5" spans="1:27" x14ac:dyDescent="0.25">
      <c r="A5" s="4">
        <v>3</v>
      </c>
      <c r="B5" s="8">
        <v>3.6205099999999999</v>
      </c>
      <c r="C5" s="8">
        <v>3.6204800000000001</v>
      </c>
      <c r="D5" s="8">
        <v>3.6204900000000002</v>
      </c>
      <c r="E5" s="8">
        <v>3.62046</v>
      </c>
      <c r="F5" s="10">
        <v>3.6204700000000001</v>
      </c>
      <c r="G5" s="3">
        <f t="shared" si="0"/>
        <v>3.620482</v>
      </c>
      <c r="H5" s="3">
        <f t="shared" si="1"/>
        <v>1.923538406163575E-5</v>
      </c>
      <c r="I5" s="3">
        <f t="shared" si="2"/>
        <v>3.6205099999999999</v>
      </c>
      <c r="J5" s="3">
        <f t="shared" si="3"/>
        <v>3.62046</v>
      </c>
      <c r="L5" s="51" t="s">
        <v>19</v>
      </c>
      <c r="M5" s="53" t="s">
        <v>20</v>
      </c>
      <c r="N5" s="54"/>
      <c r="O5" s="26">
        <v>28</v>
      </c>
      <c r="P5" s="26">
        <v>672</v>
      </c>
      <c r="R5" s="4">
        <v>3</v>
      </c>
      <c r="S5" s="8">
        <v>3.5005600000000001</v>
      </c>
      <c r="T5" s="8">
        <v>3.50054</v>
      </c>
      <c r="U5" s="8">
        <v>3.50054</v>
      </c>
      <c r="V5" s="8">
        <v>3.5005299999999999</v>
      </c>
      <c r="W5" s="8">
        <v>3.5005600000000001</v>
      </c>
      <c r="X5" s="3">
        <f t="shared" si="4"/>
        <v>3.5005459999999999</v>
      </c>
      <c r="Y5" s="3">
        <f t="shared" si="5"/>
        <v>1.3416407865086631E-5</v>
      </c>
      <c r="Z5" s="3">
        <f t="shared" si="6"/>
        <v>3.5005600000000001</v>
      </c>
      <c r="AA5" s="3">
        <f t="shared" si="7"/>
        <v>3.5005299999999999</v>
      </c>
    </row>
    <row r="6" spans="1:27" ht="15.75" thickBot="1" x14ac:dyDescent="0.3">
      <c r="L6" s="52"/>
      <c r="M6" s="55"/>
      <c r="N6" s="56"/>
      <c r="O6" s="27" t="s">
        <v>21</v>
      </c>
      <c r="P6" s="27" t="s">
        <v>22</v>
      </c>
    </row>
    <row r="7" spans="1:27" ht="15.75" thickBot="1" x14ac:dyDescent="0.3">
      <c r="A7" s="15" t="s">
        <v>9</v>
      </c>
      <c r="B7" s="48" t="s">
        <v>23</v>
      </c>
      <c r="C7" s="49"/>
      <c r="D7" s="49"/>
      <c r="E7" s="49"/>
      <c r="F7" s="50"/>
      <c r="G7" s="15"/>
      <c r="H7" s="16"/>
      <c r="I7" s="6"/>
      <c r="J7" s="6"/>
      <c r="L7" s="51" t="s">
        <v>24</v>
      </c>
      <c r="M7" s="53" t="s">
        <v>25</v>
      </c>
      <c r="N7" s="54"/>
      <c r="O7" s="26">
        <v>1.2667999999999999</v>
      </c>
      <c r="P7" s="26">
        <v>2.5335999999999999</v>
      </c>
      <c r="R7" s="15" t="s">
        <v>9</v>
      </c>
      <c r="S7" s="48" t="s">
        <v>23</v>
      </c>
      <c r="T7" s="49"/>
      <c r="U7" s="49"/>
      <c r="V7" s="49"/>
      <c r="W7" s="50"/>
      <c r="X7" s="15"/>
      <c r="Y7" s="16"/>
      <c r="Z7" s="6"/>
      <c r="AA7" s="6"/>
    </row>
    <row r="8" spans="1:27" ht="15.75" thickBot="1" x14ac:dyDescent="0.3">
      <c r="A8" s="15" t="s">
        <v>2</v>
      </c>
      <c r="B8" s="17">
        <v>1</v>
      </c>
      <c r="C8" s="18">
        <v>2</v>
      </c>
      <c r="D8" s="18">
        <v>3</v>
      </c>
      <c r="E8" s="18">
        <v>4</v>
      </c>
      <c r="F8" s="19">
        <v>5</v>
      </c>
      <c r="G8" s="20" t="s">
        <v>3</v>
      </c>
      <c r="H8" s="21" t="s">
        <v>11</v>
      </c>
      <c r="I8" s="21" t="s">
        <v>4</v>
      </c>
      <c r="J8" s="22" t="s">
        <v>5</v>
      </c>
      <c r="L8" s="52"/>
      <c r="M8" s="55"/>
      <c r="N8" s="56"/>
      <c r="O8" s="27" t="s">
        <v>26</v>
      </c>
      <c r="P8" s="27" t="s">
        <v>27</v>
      </c>
      <c r="R8" s="15" t="s">
        <v>7</v>
      </c>
      <c r="S8" s="17">
        <v>1</v>
      </c>
      <c r="T8" s="18">
        <v>2</v>
      </c>
      <c r="U8" s="18">
        <v>3</v>
      </c>
      <c r="V8" s="18">
        <v>4</v>
      </c>
      <c r="W8" s="19">
        <v>5</v>
      </c>
      <c r="X8" s="20" t="s">
        <v>3</v>
      </c>
      <c r="Y8" s="21" t="s">
        <v>11</v>
      </c>
      <c r="Z8" s="21" t="s">
        <v>4</v>
      </c>
      <c r="AA8" s="22" t="s">
        <v>5</v>
      </c>
    </row>
    <row r="9" spans="1:27" ht="15.75" thickBot="1" x14ac:dyDescent="0.3">
      <c r="A9" s="3">
        <v>1</v>
      </c>
      <c r="B9" s="7">
        <v>3.62331</v>
      </c>
      <c r="C9" s="7">
        <v>3.62323</v>
      </c>
      <c r="D9" s="7">
        <v>3.62337</v>
      </c>
      <c r="E9" s="7">
        <v>3.62337</v>
      </c>
      <c r="F9" s="9">
        <v>3.6233900000000001</v>
      </c>
      <c r="G9" s="3">
        <f>AVERAGE(B9:F9)</f>
        <v>3.6233339999999998</v>
      </c>
      <c r="H9" s="3">
        <f>STDEV(B9:F9)</f>
        <v>6.5421708935219376E-5</v>
      </c>
      <c r="I9" s="3">
        <f>MAX(B9:F9)</f>
        <v>3.6233900000000001</v>
      </c>
      <c r="J9" s="3">
        <f>MIN(B9:F9)</f>
        <v>3.62323</v>
      </c>
      <c r="L9" s="23" t="s">
        <v>28</v>
      </c>
      <c r="M9" s="57" t="s">
        <v>29</v>
      </c>
      <c r="N9" s="58"/>
      <c r="O9" s="28"/>
      <c r="P9" s="28"/>
      <c r="R9" s="3">
        <v>1</v>
      </c>
      <c r="S9" s="7">
        <v>3.4666700000000001</v>
      </c>
      <c r="T9" s="7">
        <v>3.4666600000000001</v>
      </c>
      <c r="U9" s="7">
        <v>3.46678</v>
      </c>
      <c r="V9" s="7">
        <v>3.46678</v>
      </c>
      <c r="W9" s="7">
        <v>3.4668000000000001</v>
      </c>
      <c r="X9" s="3">
        <f>AVERAGE(S9:W9)</f>
        <v>3.4667380000000003</v>
      </c>
      <c r="Y9" s="3">
        <f>STDEV(S9:W9)</f>
        <v>6.7230945255844699E-5</v>
      </c>
      <c r="Z9" s="3">
        <f>MAX(S9:W9)</f>
        <v>3.4668000000000001</v>
      </c>
      <c r="AA9" s="3">
        <f>MIN(S9:W9)</f>
        <v>3.4666600000000001</v>
      </c>
    </row>
    <row r="10" spans="1:27" ht="15.75" thickBot="1" x14ac:dyDescent="0.3">
      <c r="A10" s="4">
        <v>2</v>
      </c>
      <c r="B10" s="8">
        <v>3.5793699999999999</v>
      </c>
      <c r="C10" s="8">
        <v>3.5792799999999998</v>
      </c>
      <c r="D10" s="8">
        <v>3.5794600000000001</v>
      </c>
      <c r="E10" s="8">
        <v>3.5794299999999999</v>
      </c>
      <c r="F10" s="10">
        <v>3.5794800000000002</v>
      </c>
      <c r="G10" s="3">
        <f t="shared" ref="G10:G11" si="8">AVERAGE(B10:F10)</f>
        <v>3.5794039999999994</v>
      </c>
      <c r="H10" s="3">
        <f t="shared" ref="H10:H11" si="9">STDEV(B10:F10)</f>
        <v>8.0808415403489645E-5</v>
      </c>
      <c r="I10" s="3">
        <f t="shared" ref="I10:I11" si="10">MAX(B10:F10)</f>
        <v>3.5794800000000002</v>
      </c>
      <c r="J10" s="3">
        <f t="shared" ref="J10:J11" si="11">MIN(B10:F10)</f>
        <v>3.5792799999999998</v>
      </c>
      <c r="L10" s="23" t="s">
        <v>30</v>
      </c>
      <c r="M10" s="57" t="s">
        <v>31</v>
      </c>
      <c r="N10" s="58"/>
      <c r="O10" s="23">
        <v>7.87</v>
      </c>
      <c r="P10" s="28"/>
      <c r="R10" s="4">
        <v>2</v>
      </c>
      <c r="S10" s="8">
        <v>3.4853800000000001</v>
      </c>
      <c r="T10" s="8">
        <v>3.4853100000000001</v>
      </c>
      <c r="U10" s="8">
        <v>3.4854400000000001</v>
      </c>
      <c r="V10" s="8">
        <v>3.4854500000000002</v>
      </c>
      <c r="W10" s="8">
        <v>3.4855200000000002</v>
      </c>
      <c r="X10" s="3">
        <f t="shared" ref="X10:X11" si="12">AVERAGE(S10:W10)</f>
        <v>3.48542</v>
      </c>
      <c r="Y10" s="3">
        <f t="shared" ref="Y10:Y11" si="13">STDEV(S10:W10)</f>
        <v>7.9056941504221845E-5</v>
      </c>
      <c r="Z10" s="3">
        <f t="shared" ref="Z10:Z11" si="14">MAX(S10:W10)</f>
        <v>3.4855200000000002</v>
      </c>
      <c r="AA10" s="3">
        <f t="shared" ref="AA10:AA11" si="15">MIN(S10:W10)</f>
        <v>3.4853100000000001</v>
      </c>
    </row>
    <row r="11" spans="1:27" ht="15.75" thickBot="1" x14ac:dyDescent="0.3">
      <c r="A11" s="4">
        <v>3</v>
      </c>
      <c r="B11" s="8">
        <v>3.5900599999999998</v>
      </c>
      <c r="C11" s="8">
        <v>3.5899899999999998</v>
      </c>
      <c r="D11" s="8">
        <v>3.59015</v>
      </c>
      <c r="E11" s="8">
        <v>3.5901299999999998</v>
      </c>
      <c r="F11" s="10">
        <v>3.59016</v>
      </c>
      <c r="G11" s="3">
        <f t="shared" si="8"/>
        <v>3.5900979999999998</v>
      </c>
      <c r="H11" s="3">
        <f t="shared" si="9"/>
        <v>7.1902712049069057E-5</v>
      </c>
      <c r="I11" s="3">
        <f t="shared" si="10"/>
        <v>3.59016</v>
      </c>
      <c r="J11" s="3">
        <f t="shared" si="11"/>
        <v>3.5899899999999998</v>
      </c>
      <c r="L11" s="28"/>
      <c r="M11" s="28"/>
      <c r="N11" s="28"/>
      <c r="O11" s="28"/>
      <c r="P11" s="28"/>
      <c r="R11" s="4">
        <v>3</v>
      </c>
      <c r="S11" s="8">
        <v>3.4537100000000001</v>
      </c>
      <c r="T11" s="8">
        <v>3.4536500000000001</v>
      </c>
      <c r="U11" s="8">
        <v>3.45384</v>
      </c>
      <c r="V11" s="8">
        <v>3.45384</v>
      </c>
      <c r="W11" s="8">
        <v>3.4538600000000002</v>
      </c>
      <c r="X11" s="3">
        <f t="shared" si="12"/>
        <v>3.4537799999999996</v>
      </c>
      <c r="Y11" s="3">
        <f t="shared" si="13"/>
        <v>9.4074438611124709E-5</v>
      </c>
      <c r="Z11" s="3">
        <f t="shared" si="14"/>
        <v>3.4538600000000002</v>
      </c>
      <c r="AA11" s="3">
        <f t="shared" si="15"/>
        <v>3.4536500000000001</v>
      </c>
    </row>
    <row r="12" spans="1:27" ht="15.75" thickBot="1" x14ac:dyDescent="0.3">
      <c r="L12" s="42" t="s">
        <v>32</v>
      </c>
      <c r="M12" s="43"/>
      <c r="N12" s="44"/>
      <c r="O12" s="28"/>
    </row>
    <row r="13" spans="1:27" ht="15.75" thickBot="1" x14ac:dyDescent="0.3">
      <c r="A13" s="15" t="s">
        <v>9</v>
      </c>
      <c r="B13" s="39" t="s">
        <v>33</v>
      </c>
      <c r="C13" s="40"/>
      <c r="D13" s="40"/>
      <c r="E13" s="40"/>
      <c r="F13" s="41"/>
      <c r="G13" s="15"/>
      <c r="H13" s="16"/>
      <c r="I13" s="6"/>
      <c r="J13" s="6"/>
      <c r="L13" s="45" t="s">
        <v>34</v>
      </c>
      <c r="M13" s="46"/>
      <c r="N13" s="47"/>
      <c r="O13" s="29"/>
      <c r="R13" s="15" t="s">
        <v>9</v>
      </c>
      <c r="S13" s="39" t="s">
        <v>33</v>
      </c>
      <c r="T13" s="40"/>
      <c r="U13" s="40"/>
      <c r="V13" s="40"/>
      <c r="W13" s="41"/>
      <c r="X13" s="15"/>
      <c r="Y13" s="16"/>
      <c r="Z13" s="6"/>
      <c r="AA13" s="6"/>
    </row>
    <row r="14" spans="1:27" ht="15.75" thickBot="1" x14ac:dyDescent="0.3">
      <c r="A14" s="15" t="s">
        <v>2</v>
      </c>
      <c r="B14" s="17">
        <v>1</v>
      </c>
      <c r="C14" s="18">
        <v>2</v>
      </c>
      <c r="D14" s="18">
        <v>3</v>
      </c>
      <c r="E14" s="18">
        <v>4</v>
      </c>
      <c r="F14" s="19">
        <v>5</v>
      </c>
      <c r="G14" s="20" t="s">
        <v>3</v>
      </c>
      <c r="H14" s="21" t="s">
        <v>11</v>
      </c>
      <c r="I14" s="21" t="s">
        <v>4</v>
      </c>
      <c r="J14" s="22" t="s">
        <v>5</v>
      </c>
      <c r="M14" s="62"/>
      <c r="N14" s="62"/>
      <c r="O14" s="62"/>
      <c r="P14" s="63"/>
      <c r="R14" s="15" t="s">
        <v>7</v>
      </c>
      <c r="S14" s="17">
        <v>1</v>
      </c>
      <c r="T14" s="18">
        <v>2</v>
      </c>
      <c r="U14" s="18">
        <v>3</v>
      </c>
      <c r="V14" s="18">
        <v>4</v>
      </c>
      <c r="W14" s="19">
        <v>5</v>
      </c>
      <c r="X14" s="20" t="s">
        <v>3</v>
      </c>
      <c r="Y14" s="21" t="s">
        <v>11</v>
      </c>
      <c r="Z14" s="21" t="s">
        <v>4</v>
      </c>
      <c r="AA14" s="22" t="s">
        <v>5</v>
      </c>
    </row>
    <row r="15" spans="1:27" x14ac:dyDescent="0.25">
      <c r="A15" s="3">
        <v>1</v>
      </c>
      <c r="B15" s="7">
        <f>B3-B9</f>
        <v>3.1499999999999861E-2</v>
      </c>
      <c r="C15" s="3">
        <f t="shared" ref="C15:F15" si="16">C3-C9</f>
        <v>3.1530000000000058E-2</v>
      </c>
      <c r="D15" s="3">
        <f t="shared" si="16"/>
        <v>3.1369999999999898E-2</v>
      </c>
      <c r="E15" s="3">
        <f t="shared" si="16"/>
        <v>3.1359999999999832E-2</v>
      </c>
      <c r="F15" s="3">
        <f t="shared" si="16"/>
        <v>3.1299999999999883E-2</v>
      </c>
      <c r="G15" s="3">
        <f>AVERAGE(B15:F15)</f>
        <v>3.1411999999999905E-2</v>
      </c>
      <c r="H15" s="3">
        <f>STDEV(B15:F15)</f>
        <v>9.8336158151568788E-5</v>
      </c>
      <c r="I15" s="3">
        <f>MAX(B15:F15)</f>
        <v>3.1530000000000058E-2</v>
      </c>
      <c r="J15" s="3">
        <f>MIN(B15:F15)</f>
        <v>3.1299999999999883E-2</v>
      </c>
      <c r="M15" s="64"/>
      <c r="N15" s="65"/>
      <c r="O15" s="65"/>
      <c r="P15" s="65"/>
      <c r="R15" s="3">
        <v>1</v>
      </c>
      <c r="S15" s="7">
        <f>S3-S9</f>
        <v>5.78599999999998E-2</v>
      </c>
      <c r="T15" s="3">
        <f t="shared" ref="T15:W15" si="17">T3-T9</f>
        <v>5.7900000000000063E-2</v>
      </c>
      <c r="U15" s="3">
        <f t="shared" si="17"/>
        <v>5.7729999999999837E-2</v>
      </c>
      <c r="V15" s="3">
        <f t="shared" si="17"/>
        <v>5.7760000000000034E-2</v>
      </c>
      <c r="W15" s="3">
        <f t="shared" si="17"/>
        <v>5.7749999999999968E-2</v>
      </c>
      <c r="X15" s="3">
        <f>AVERAGE(S15:W15)</f>
        <v>5.7799999999999942E-2</v>
      </c>
      <c r="Y15" s="3">
        <f>STDEV(S15:W15)</f>
        <v>7.5166481891884325E-5</v>
      </c>
      <c r="Z15" s="3">
        <f>MAX(S15:W15)</f>
        <v>5.7900000000000063E-2</v>
      </c>
      <c r="AA15" s="3">
        <f>MIN(S15:W15)</f>
        <v>5.7729999999999837E-2</v>
      </c>
    </row>
    <row r="16" spans="1:27" ht="15.75" thickBot="1" x14ac:dyDescent="0.3">
      <c r="A16" s="4">
        <v>2</v>
      </c>
      <c r="B16" s="3">
        <f t="shared" ref="B16:F17" si="18">B4-B10</f>
        <v>3.6080000000000112E-2</v>
      </c>
      <c r="C16" s="3">
        <f t="shared" si="18"/>
        <v>3.6190000000000389E-2</v>
      </c>
      <c r="D16" s="3">
        <f t="shared" si="18"/>
        <v>3.5979999999999901E-2</v>
      </c>
      <c r="E16" s="3">
        <f t="shared" si="18"/>
        <v>3.5950000000000149E-2</v>
      </c>
      <c r="F16" s="3">
        <f t="shared" si="18"/>
        <v>3.5939999999999639E-2</v>
      </c>
      <c r="G16" s="3">
        <f t="shared" ref="G16:G17" si="19">AVERAGE(B16:F16)</f>
        <v>3.6028000000000039E-2</v>
      </c>
      <c r="H16" s="3">
        <f t="shared" ref="H16:H17" si="20">STDEV(B16:F16)</f>
        <v>1.061602562169424E-4</v>
      </c>
      <c r="I16" s="3">
        <f t="shared" ref="I16:I17" si="21">MAX(B16:F16)</f>
        <v>3.6190000000000389E-2</v>
      </c>
      <c r="J16" s="3">
        <f t="shared" ref="J16:J17" si="22">MIN(B16:F16)</f>
        <v>3.5939999999999639E-2</v>
      </c>
      <c r="M16" s="64"/>
      <c r="N16" s="65"/>
      <c r="O16" s="65"/>
      <c r="P16" s="65"/>
      <c r="R16" s="4">
        <v>2</v>
      </c>
      <c r="S16" s="7">
        <f>S4-S10</f>
        <v>1.2109999999999843E-2</v>
      </c>
      <c r="T16" s="3">
        <f t="shared" ref="S16:W17" si="23">T4-T10</f>
        <v>1.2169999999999792E-2</v>
      </c>
      <c r="U16" s="3">
        <f t="shared" si="23"/>
        <v>1.2049999999999894E-2</v>
      </c>
      <c r="V16" s="3">
        <f t="shared" si="23"/>
        <v>1.2009999999999632E-2</v>
      </c>
      <c r="W16" s="3">
        <f t="shared" si="23"/>
        <v>1.1959999999999749E-2</v>
      </c>
      <c r="X16" s="3">
        <f t="shared" ref="X16:X17" si="24">AVERAGE(S16:W16)</f>
        <v>1.2059999999999783E-2</v>
      </c>
      <c r="Y16" s="3">
        <f t="shared" ref="Y16:Y17" si="25">STDEV(S16:W16)</f>
        <v>8.2462112512395286E-5</v>
      </c>
      <c r="Z16" s="3">
        <f t="shared" ref="Z16:Z17" si="26">MAX(S16:W16)</f>
        <v>1.2169999999999792E-2</v>
      </c>
      <c r="AA16" s="3">
        <f t="shared" ref="AA16:AA17" si="27">MIN(S16:W16)</f>
        <v>1.1959999999999749E-2</v>
      </c>
    </row>
    <row r="17" spans="1:27" ht="15.75" thickBot="1" x14ac:dyDescent="0.3">
      <c r="A17" s="4">
        <v>3</v>
      </c>
      <c r="B17" s="3">
        <f t="shared" si="18"/>
        <v>3.0450000000000088E-2</v>
      </c>
      <c r="C17" s="3">
        <f t="shared" si="18"/>
        <v>3.049000000000035E-2</v>
      </c>
      <c r="D17" s="3">
        <f t="shared" si="18"/>
        <v>3.0340000000000256E-2</v>
      </c>
      <c r="E17" s="3">
        <f t="shared" si="18"/>
        <v>3.033000000000019E-2</v>
      </c>
      <c r="F17" s="3">
        <f t="shared" si="18"/>
        <v>3.0310000000000059E-2</v>
      </c>
      <c r="G17" s="3">
        <f t="shared" si="19"/>
        <v>3.0384000000000189E-2</v>
      </c>
      <c r="H17" s="3">
        <f t="shared" si="20"/>
        <v>8.0498447190045344E-5</v>
      </c>
      <c r="I17" s="3">
        <f t="shared" si="21"/>
        <v>3.049000000000035E-2</v>
      </c>
      <c r="J17" s="3">
        <f t="shared" si="22"/>
        <v>3.0310000000000059E-2</v>
      </c>
      <c r="N17" s="59" t="s">
        <v>38</v>
      </c>
      <c r="O17" s="60"/>
      <c r="P17" s="61">
        <v>8.8000000000000003E-4</v>
      </c>
      <c r="R17" s="4">
        <v>3</v>
      </c>
      <c r="S17" s="3">
        <f t="shared" si="23"/>
        <v>4.6850000000000058E-2</v>
      </c>
      <c r="T17" s="3">
        <f t="shared" si="23"/>
        <v>4.6889999999999876E-2</v>
      </c>
      <c r="U17" s="3">
        <f t="shared" si="23"/>
        <v>4.6699999999999964E-2</v>
      </c>
      <c r="V17" s="3">
        <f t="shared" si="23"/>
        <v>4.6689999999999898E-2</v>
      </c>
      <c r="W17" s="3">
        <f t="shared" si="23"/>
        <v>4.6699999999999964E-2</v>
      </c>
      <c r="X17" s="3">
        <f t="shared" si="24"/>
        <v>4.6765999999999953E-2</v>
      </c>
      <c r="Y17" s="3">
        <f t="shared" si="25"/>
        <v>9.6072888995808958E-5</v>
      </c>
      <c r="Z17" s="3">
        <f t="shared" si="26"/>
        <v>4.6889999999999876E-2</v>
      </c>
      <c r="AA17" s="3">
        <f t="shared" si="27"/>
        <v>4.6689999999999898E-2</v>
      </c>
    </row>
    <row r="18" spans="1:27" ht="15.75" thickBot="1" x14ac:dyDescent="0.3"/>
    <row r="19" spans="1:27" ht="15.75" thickBot="1" x14ac:dyDescent="0.3">
      <c r="A19" s="15" t="s">
        <v>9</v>
      </c>
      <c r="B19" s="39" t="s">
        <v>35</v>
      </c>
      <c r="C19" s="40"/>
      <c r="D19" s="40"/>
      <c r="E19" s="40"/>
      <c r="F19" s="41"/>
      <c r="G19" s="15"/>
      <c r="H19" s="16"/>
      <c r="I19" s="6"/>
      <c r="J19" s="6"/>
      <c r="R19" s="15" t="s">
        <v>9</v>
      </c>
      <c r="S19" s="39" t="s">
        <v>35</v>
      </c>
      <c r="T19" s="40"/>
      <c r="U19" s="40"/>
      <c r="V19" s="40"/>
      <c r="W19" s="41"/>
      <c r="X19" s="15"/>
      <c r="Y19" s="16"/>
      <c r="Z19" s="6"/>
      <c r="AA19" s="6"/>
    </row>
    <row r="20" spans="1:27" ht="15.75" thickBot="1" x14ac:dyDescent="0.3">
      <c r="A20" s="15" t="s">
        <v>2</v>
      </c>
      <c r="B20" s="17">
        <v>1</v>
      </c>
      <c r="C20" s="18">
        <v>2</v>
      </c>
      <c r="D20" s="18">
        <v>3</v>
      </c>
      <c r="E20" s="18">
        <v>4</v>
      </c>
      <c r="F20" s="19">
        <v>5</v>
      </c>
      <c r="G20" s="20" t="s">
        <v>3</v>
      </c>
      <c r="H20" s="21" t="s">
        <v>11</v>
      </c>
      <c r="I20" s="21" t="s">
        <v>4</v>
      </c>
      <c r="J20" s="22" t="s">
        <v>5</v>
      </c>
      <c r="R20" s="15" t="s">
        <v>7</v>
      </c>
      <c r="S20" s="17">
        <v>1</v>
      </c>
      <c r="T20" s="18">
        <v>2</v>
      </c>
      <c r="U20" s="18">
        <v>3</v>
      </c>
      <c r="V20" s="18">
        <v>4</v>
      </c>
      <c r="W20" s="19">
        <v>5</v>
      </c>
      <c r="X20" s="20" t="s">
        <v>3</v>
      </c>
      <c r="Y20" s="21" t="s">
        <v>11</v>
      </c>
      <c r="Z20" s="21" t="s">
        <v>4</v>
      </c>
      <c r="AA20" s="22" t="s">
        <v>5</v>
      </c>
    </row>
    <row r="21" spans="1:27" x14ac:dyDescent="0.25">
      <c r="A21" s="3">
        <v>1</v>
      </c>
      <c r="B21" s="7">
        <f>B15-$P$17</f>
        <v>3.0619999999999863E-2</v>
      </c>
      <c r="C21" s="7">
        <f t="shared" ref="C21:F21" si="28">C15-$P$17</f>
        <v>3.0650000000000059E-2</v>
      </c>
      <c r="D21" s="7">
        <f t="shared" si="28"/>
        <v>3.0489999999999899E-2</v>
      </c>
      <c r="E21" s="7">
        <f t="shared" si="28"/>
        <v>3.0479999999999834E-2</v>
      </c>
      <c r="F21" s="7">
        <f t="shared" si="28"/>
        <v>3.0419999999999885E-2</v>
      </c>
      <c r="G21" s="3">
        <f>AVERAGE(B21:F21)</f>
        <v>3.053199999999991E-2</v>
      </c>
      <c r="H21" s="3">
        <f>STDEV(B21:F21)</f>
        <v>9.8336158151568788E-5</v>
      </c>
      <c r="I21" s="3">
        <f>MAX(B21:F21)</f>
        <v>3.0650000000000059E-2</v>
      </c>
      <c r="J21" s="3">
        <f>MIN(B21:F21)</f>
        <v>3.0419999999999885E-2</v>
      </c>
      <c r="R21" s="3">
        <v>1</v>
      </c>
      <c r="S21" s="7">
        <f>S15-$P$17</f>
        <v>5.6979999999999802E-2</v>
      </c>
      <c r="T21" s="7">
        <f t="shared" ref="T21:W21" si="29">T15-$P$17</f>
        <v>5.7020000000000064E-2</v>
      </c>
      <c r="U21" s="7">
        <f t="shared" si="29"/>
        <v>5.6849999999999838E-2</v>
      </c>
      <c r="V21" s="7">
        <f t="shared" si="29"/>
        <v>5.6880000000000035E-2</v>
      </c>
      <c r="W21" s="7">
        <f t="shared" si="29"/>
        <v>5.6869999999999969E-2</v>
      </c>
      <c r="X21" s="3">
        <f>AVERAGE(S21:W21)</f>
        <v>5.6919999999999936E-2</v>
      </c>
      <c r="Y21" s="3">
        <f>STDEV(S21:W21)</f>
        <v>7.5166481891884325E-5</v>
      </c>
      <c r="Z21" s="3">
        <f>MAX(S21:W21)</f>
        <v>5.7020000000000064E-2</v>
      </c>
      <c r="AA21" s="3">
        <f>MIN(S21:W21)</f>
        <v>5.6849999999999838E-2</v>
      </c>
    </row>
    <row r="22" spans="1:27" x14ac:dyDescent="0.25">
      <c r="A22" s="4">
        <v>2</v>
      </c>
      <c r="B22" s="7">
        <f t="shared" ref="B22:F23" si="30">B16-$P$17</f>
        <v>3.5200000000000113E-2</v>
      </c>
      <c r="C22" s="7">
        <f t="shared" si="30"/>
        <v>3.531000000000039E-2</v>
      </c>
      <c r="D22" s="7">
        <f t="shared" si="30"/>
        <v>3.5099999999999902E-2</v>
      </c>
      <c r="E22" s="7">
        <f t="shared" si="30"/>
        <v>3.507000000000015E-2</v>
      </c>
      <c r="F22" s="7">
        <f t="shared" si="30"/>
        <v>3.505999999999964E-2</v>
      </c>
      <c r="G22" s="3">
        <f t="shared" ref="G22:G23" si="31">AVERAGE(B22:F22)</f>
        <v>3.514800000000004E-2</v>
      </c>
      <c r="H22" s="3">
        <f t="shared" ref="H22:H23" si="32">STDEV(B22:F22)</f>
        <v>1.061602562169424E-4</v>
      </c>
      <c r="I22" s="3">
        <f t="shared" ref="I22:I23" si="33">MAX(B22:F22)</f>
        <v>3.531000000000039E-2</v>
      </c>
      <c r="J22" s="3">
        <f t="shared" ref="J22:J23" si="34">MIN(B22:F22)</f>
        <v>3.505999999999964E-2</v>
      </c>
      <c r="R22" s="4">
        <v>2</v>
      </c>
      <c r="S22" s="7">
        <f>S16-$P$17</f>
        <v>1.1229999999999843E-2</v>
      </c>
      <c r="T22" s="7">
        <f t="shared" ref="S22:W23" si="35">T16-$P$17</f>
        <v>1.1289999999999792E-2</v>
      </c>
      <c r="U22" s="7">
        <f t="shared" si="35"/>
        <v>1.1169999999999894E-2</v>
      </c>
      <c r="V22" s="7">
        <f t="shared" si="35"/>
        <v>1.1129999999999632E-2</v>
      </c>
      <c r="W22" s="7">
        <f t="shared" si="35"/>
        <v>1.1079999999999748E-2</v>
      </c>
      <c r="X22" s="3">
        <f t="shared" ref="X22:X23" si="36">AVERAGE(S22:W22)</f>
        <v>1.1179999999999782E-2</v>
      </c>
      <c r="Y22" s="3">
        <f t="shared" ref="Y22:Y23" si="37">STDEV(S22:W22)</f>
        <v>8.2462112512395286E-5</v>
      </c>
      <c r="Z22" s="3">
        <f t="shared" ref="Z22:Z23" si="38">MAX(S22:W22)</f>
        <v>1.1289999999999792E-2</v>
      </c>
      <c r="AA22" s="3">
        <f t="shared" ref="AA22:AA23" si="39">MIN(S22:W22)</f>
        <v>1.1079999999999748E-2</v>
      </c>
    </row>
    <row r="23" spans="1:27" x14ac:dyDescent="0.25">
      <c r="A23" s="4">
        <v>3</v>
      </c>
      <c r="B23" s="7">
        <f t="shared" si="30"/>
        <v>2.9570000000000089E-2</v>
      </c>
      <c r="C23" s="7">
        <f t="shared" si="30"/>
        <v>2.9610000000000351E-2</v>
      </c>
      <c r="D23" s="7">
        <f t="shared" si="30"/>
        <v>2.9460000000000257E-2</v>
      </c>
      <c r="E23" s="7">
        <f t="shared" si="30"/>
        <v>2.9450000000000191E-2</v>
      </c>
      <c r="F23" s="7">
        <f t="shared" si="30"/>
        <v>2.943000000000006E-2</v>
      </c>
      <c r="G23" s="3">
        <f t="shared" si="31"/>
        <v>2.950400000000019E-2</v>
      </c>
      <c r="H23" s="3">
        <f t="shared" si="32"/>
        <v>8.0498447190045344E-5</v>
      </c>
      <c r="I23" s="3">
        <f t="shared" si="33"/>
        <v>2.9610000000000351E-2</v>
      </c>
      <c r="J23" s="3">
        <f t="shared" si="34"/>
        <v>2.943000000000006E-2</v>
      </c>
      <c r="R23" s="4">
        <v>3</v>
      </c>
      <c r="S23" s="7">
        <f t="shared" si="35"/>
        <v>4.5970000000000059E-2</v>
      </c>
      <c r="T23" s="7">
        <f t="shared" si="35"/>
        <v>4.6009999999999877E-2</v>
      </c>
      <c r="U23" s="7">
        <f t="shared" si="35"/>
        <v>4.5819999999999965E-2</v>
      </c>
      <c r="V23" s="7">
        <f t="shared" si="35"/>
        <v>4.5809999999999899E-2</v>
      </c>
      <c r="W23" s="7">
        <f t="shared" si="35"/>
        <v>4.5819999999999965E-2</v>
      </c>
      <c r="X23" s="3">
        <f t="shared" si="36"/>
        <v>4.5885999999999955E-2</v>
      </c>
      <c r="Y23" s="3">
        <f t="shared" si="37"/>
        <v>9.6072888995808958E-5</v>
      </c>
      <c r="Z23" s="3">
        <f t="shared" si="38"/>
        <v>4.6009999999999877E-2</v>
      </c>
      <c r="AA23" s="3">
        <f t="shared" si="39"/>
        <v>4.5809999999999899E-2</v>
      </c>
    </row>
    <row r="24" spans="1:27" ht="15.75" thickBot="1" x14ac:dyDescent="0.3"/>
    <row r="25" spans="1:27" ht="15.75" thickBot="1" x14ac:dyDescent="0.3">
      <c r="A25" s="15" t="s">
        <v>9</v>
      </c>
      <c r="B25" s="39" t="s">
        <v>36</v>
      </c>
      <c r="C25" s="40"/>
      <c r="D25" s="40"/>
      <c r="E25" s="40"/>
      <c r="F25" s="41"/>
      <c r="G25" s="15"/>
      <c r="H25" s="16"/>
      <c r="I25" s="6"/>
      <c r="J25" s="6"/>
      <c r="R25" s="15" t="s">
        <v>9</v>
      </c>
      <c r="S25" s="39" t="s">
        <v>36</v>
      </c>
      <c r="T25" s="40"/>
      <c r="U25" s="40"/>
      <c r="V25" s="40"/>
      <c r="W25" s="41"/>
      <c r="X25" s="15"/>
      <c r="Y25" s="16"/>
      <c r="Z25" s="6"/>
      <c r="AA25" s="6"/>
    </row>
    <row r="26" spans="1:27" ht="15.75" thickBot="1" x14ac:dyDescent="0.3">
      <c r="A26" s="15" t="s">
        <v>2</v>
      </c>
      <c r="B26" s="17">
        <v>1</v>
      </c>
      <c r="C26" s="18">
        <v>2</v>
      </c>
      <c r="D26" s="18">
        <v>3</v>
      </c>
      <c r="E26" s="18">
        <v>4</v>
      </c>
      <c r="F26" s="19">
        <v>5</v>
      </c>
      <c r="G26" s="20" t="s">
        <v>3</v>
      </c>
      <c r="H26" s="21" t="s">
        <v>11</v>
      </c>
      <c r="I26" s="21" t="s">
        <v>4</v>
      </c>
      <c r="J26" s="22" t="s">
        <v>5</v>
      </c>
      <c r="R26" s="15" t="s">
        <v>7</v>
      </c>
      <c r="S26" s="17">
        <v>1</v>
      </c>
      <c r="T26" s="18">
        <v>2</v>
      </c>
      <c r="U26" s="18">
        <v>3</v>
      </c>
      <c r="V26" s="18">
        <v>4</v>
      </c>
      <c r="W26" s="19">
        <v>5</v>
      </c>
      <c r="X26" s="20" t="s">
        <v>3</v>
      </c>
      <c r="Y26" s="21" t="s">
        <v>11</v>
      </c>
      <c r="Z26" s="21" t="s">
        <v>4</v>
      </c>
      <c r="AA26" s="22" t="s">
        <v>5</v>
      </c>
    </row>
    <row r="27" spans="1:27" x14ac:dyDescent="0.25">
      <c r="A27" s="3">
        <v>1</v>
      </c>
      <c r="B27" s="3">
        <f>(($O$4*B21)/($P$7*$P$5*$O$10))</f>
        <v>7.8839203071151749</v>
      </c>
      <c r="C27" s="3">
        <f t="shared" ref="C27:E27" si="40">(($O$4*C21)/($P$7*$P$5*$O$10))</f>
        <v>7.8916445921973111</v>
      </c>
      <c r="D27" s="3">
        <f t="shared" si="40"/>
        <v>7.8504484050928145</v>
      </c>
      <c r="E27" s="3">
        <f t="shared" si="40"/>
        <v>7.8478736433987697</v>
      </c>
      <c r="F27" s="3">
        <f>(($O$4*F21)/($P$7*$P$5*$O$10))</f>
        <v>7.8324250732346119</v>
      </c>
      <c r="G27" s="3">
        <f>AVERAGE(B27:F27)</f>
        <v>7.8612624042077357</v>
      </c>
      <c r="H27" s="3">
        <f>STDEV(B27:F27)</f>
        <v>2.5319217314658173E-2</v>
      </c>
      <c r="I27" s="3">
        <f>MAX(B27:F27)</f>
        <v>7.8916445921973111</v>
      </c>
      <c r="J27" s="3">
        <f>MIN(B27:F27)</f>
        <v>7.8324250732346119</v>
      </c>
      <c r="R27" s="3">
        <v>1</v>
      </c>
      <c r="S27" s="3">
        <f>(($O$4*S21)/($P$7*$P$5*$O$10))</f>
        <v>14.670992132574236</v>
      </c>
      <c r="T27" s="3">
        <f t="shared" ref="T27:W27" si="41">(($O$4*T21)/($P$7*$P$5*$O$10))</f>
        <v>14.681291179350419</v>
      </c>
      <c r="U27" s="3">
        <f t="shared" si="41"/>
        <v>14.637520230551877</v>
      </c>
      <c r="V27" s="3">
        <f t="shared" si="41"/>
        <v>14.645244515634012</v>
      </c>
      <c r="W27" s="3">
        <f t="shared" si="41"/>
        <v>14.642669753939966</v>
      </c>
      <c r="X27" s="3">
        <f>AVERAGE(S27:W27)</f>
        <v>14.655543562410102</v>
      </c>
      <c r="Y27" s="3">
        <f>STDEV(S27:W27)</f>
        <v>1.9353577825010942E-2</v>
      </c>
      <c r="Z27" s="3">
        <f>MAX(S27:W27)</f>
        <v>14.681291179350419</v>
      </c>
      <c r="AA27" s="3">
        <f>MIN(S27:W27)</f>
        <v>14.637520230551877</v>
      </c>
    </row>
    <row r="28" spans="1:27" x14ac:dyDescent="0.25">
      <c r="A28" s="4">
        <v>2</v>
      </c>
      <c r="B28" s="3">
        <f t="shared" ref="B28:F29" si="42">(($O$4*B22)/($P$7*$P$5*$O$10))</f>
        <v>9.0631611629802844</v>
      </c>
      <c r="C28" s="3">
        <f t="shared" si="42"/>
        <v>9.091483541614668</v>
      </c>
      <c r="D28" s="3">
        <f t="shared" si="42"/>
        <v>9.0374135460399447</v>
      </c>
      <c r="E28" s="3">
        <f t="shared" si="42"/>
        <v>9.0296892609579231</v>
      </c>
      <c r="F28" s="3">
        <f t="shared" si="42"/>
        <v>9.0271144992637637</v>
      </c>
      <c r="G28" s="3">
        <f t="shared" ref="G28:G29" si="43">AVERAGE(B28:F28)</f>
        <v>9.0497724021713175</v>
      </c>
      <c r="H28" s="3">
        <f t="shared" ref="H28:H29" si="44">STDEV(B28:F28)</f>
        <v>2.7333736113563031E-2</v>
      </c>
      <c r="I28" s="3">
        <f t="shared" ref="I28:I29" si="45">MAX(B28:F28)</f>
        <v>9.091483541614668</v>
      </c>
      <c r="J28" s="3">
        <f t="shared" ref="J28:J29" si="46">MIN(B28:F28)</f>
        <v>9.0271144992637637</v>
      </c>
      <c r="R28" s="4">
        <v>2</v>
      </c>
      <c r="S28" s="3">
        <f t="shared" ref="S28:W29" si="47">(($O$4*S22)/($P$7*$P$5*$O$10))</f>
        <v>2.891457382393944</v>
      </c>
      <c r="T28" s="3">
        <f t="shared" si="47"/>
        <v>2.9069059525581018</v>
      </c>
      <c r="U28" s="3">
        <f t="shared" si="47"/>
        <v>2.8760088122297867</v>
      </c>
      <c r="V28" s="3">
        <f t="shared" si="47"/>
        <v>2.8657097654536048</v>
      </c>
      <c r="W28" s="3">
        <f t="shared" si="47"/>
        <v>2.8528359569834931</v>
      </c>
      <c r="X28" s="3">
        <f t="shared" ref="X28:X29" si="48">AVERAGE(S28:W28)</f>
        <v>2.8785835739237862</v>
      </c>
      <c r="Y28" s="3">
        <f t="shared" ref="Y28:Y29" si="49">STDEV(S28:W28)</f>
        <v>2.1232028850558023E-2</v>
      </c>
      <c r="Z28" s="3">
        <f t="shared" ref="Z28:Z29" si="50">MAX(S28:W28)</f>
        <v>2.9069059525581018</v>
      </c>
      <c r="AA28" s="3">
        <f t="shared" ref="AA28:AA29" si="51">MIN(S28:W28)</f>
        <v>2.8528359569834931</v>
      </c>
    </row>
    <row r="29" spans="1:27" ht="15.75" thickBot="1" x14ac:dyDescent="0.3">
      <c r="A29" s="4">
        <v>3</v>
      </c>
      <c r="B29" s="3">
        <f t="shared" si="42"/>
        <v>7.6135703292422425</v>
      </c>
      <c r="C29" s="3">
        <f t="shared" si="42"/>
        <v>7.6238693760184244</v>
      </c>
      <c r="D29" s="3">
        <f t="shared" si="42"/>
        <v>7.5852479506079726</v>
      </c>
      <c r="E29" s="3">
        <f t="shared" si="42"/>
        <v>7.5826731889139269</v>
      </c>
      <c r="F29" s="3">
        <f t="shared" si="42"/>
        <v>7.5775236655258364</v>
      </c>
      <c r="G29" s="30">
        <f t="shared" si="43"/>
        <v>7.5965769020616802</v>
      </c>
      <c r="H29" s="30">
        <f t="shared" si="44"/>
        <v>2.0726431825370449E-2</v>
      </c>
      <c r="I29" s="3">
        <f t="shared" si="45"/>
        <v>7.6238693760184244</v>
      </c>
      <c r="J29" s="3">
        <f t="shared" si="46"/>
        <v>7.5775236655258364</v>
      </c>
      <c r="R29" s="4">
        <v>3</v>
      </c>
      <c r="S29" s="3">
        <f t="shared" si="47"/>
        <v>11.836179507448945</v>
      </c>
      <c r="T29" s="3">
        <f t="shared" si="47"/>
        <v>11.846478554225012</v>
      </c>
      <c r="U29" s="3">
        <f t="shared" si="47"/>
        <v>11.797558082038494</v>
      </c>
      <c r="V29" s="3">
        <f t="shared" si="47"/>
        <v>11.794983320344448</v>
      </c>
      <c r="W29" s="3">
        <f t="shared" si="47"/>
        <v>11.797558082038494</v>
      </c>
      <c r="X29" s="3">
        <f t="shared" si="48"/>
        <v>11.814551509219077</v>
      </c>
      <c r="Y29" s="3">
        <f t="shared" si="49"/>
        <v>2.4736479442105719E-2</v>
      </c>
      <c r="Z29" s="3">
        <f t="shared" si="50"/>
        <v>11.846478554225012</v>
      </c>
      <c r="AA29" s="3">
        <f t="shared" si="51"/>
        <v>11.794983320344448</v>
      </c>
    </row>
    <row r="30" spans="1:27" ht="15.75" thickBot="1" x14ac:dyDescent="0.3">
      <c r="A30" s="6"/>
      <c r="B30" s="6"/>
      <c r="C30" s="6"/>
      <c r="D30" s="6"/>
      <c r="E30" s="6"/>
      <c r="F30" s="6"/>
      <c r="G30" s="31">
        <f>AVERAGE(B27:F29)</f>
        <v>8.1692039028135763</v>
      </c>
      <c r="H30" s="32">
        <f>STDEV(B27:F29)</f>
        <v>0.65454039363295557</v>
      </c>
      <c r="I30" s="6"/>
      <c r="J30" s="6"/>
      <c r="R30" s="6"/>
      <c r="S30" s="6"/>
      <c r="T30" s="6"/>
      <c r="U30" s="6"/>
      <c r="V30" s="6"/>
      <c r="W30" s="6"/>
      <c r="X30" s="31">
        <f>AVERAGE(S27:W29)</f>
        <v>9.782892881850989</v>
      </c>
      <c r="Y30" s="32">
        <f>STDEV(S27:W29)</f>
        <v>5.1941243678105602</v>
      </c>
      <c r="Z30" s="6"/>
      <c r="AA30" s="6"/>
    </row>
    <row r="31" spans="1:27" ht="15.75" thickBot="1" x14ac:dyDescent="0.3"/>
    <row r="32" spans="1:27" ht="15.75" thickBot="1" x14ac:dyDescent="0.3">
      <c r="A32" s="15" t="s">
        <v>9</v>
      </c>
      <c r="B32" s="39" t="s">
        <v>37</v>
      </c>
      <c r="C32" s="40"/>
      <c r="D32" s="40"/>
      <c r="E32" s="40"/>
      <c r="F32" s="41"/>
      <c r="G32" s="15"/>
      <c r="H32" s="16"/>
      <c r="I32" s="6"/>
      <c r="J32" s="6"/>
      <c r="R32" s="15" t="s">
        <v>9</v>
      </c>
      <c r="S32" s="39" t="s">
        <v>37</v>
      </c>
      <c r="T32" s="40"/>
      <c r="U32" s="40"/>
      <c r="V32" s="40"/>
      <c r="W32" s="41"/>
      <c r="X32" s="15"/>
      <c r="Y32" s="16"/>
      <c r="Z32" s="6"/>
      <c r="AA32" s="6"/>
    </row>
    <row r="33" spans="1:27" ht="15.75" thickBot="1" x14ac:dyDescent="0.3">
      <c r="A33" s="15" t="s">
        <v>2</v>
      </c>
      <c r="B33" s="17">
        <v>1</v>
      </c>
      <c r="C33" s="18">
        <v>2</v>
      </c>
      <c r="D33" s="18">
        <v>3</v>
      </c>
      <c r="E33" s="18">
        <v>4</v>
      </c>
      <c r="F33" s="19">
        <v>5</v>
      </c>
      <c r="G33" s="20" t="s">
        <v>3</v>
      </c>
      <c r="H33" s="21" t="s">
        <v>11</v>
      </c>
      <c r="I33" s="21" t="s">
        <v>4</v>
      </c>
      <c r="J33" s="22" t="s">
        <v>5</v>
      </c>
      <c r="R33" s="15" t="s">
        <v>7</v>
      </c>
      <c r="S33" s="17">
        <v>1</v>
      </c>
      <c r="T33" s="18">
        <v>2</v>
      </c>
      <c r="U33" s="18">
        <v>3</v>
      </c>
      <c r="V33" s="18">
        <v>4</v>
      </c>
      <c r="W33" s="19">
        <v>5</v>
      </c>
      <c r="X33" s="20" t="s">
        <v>3</v>
      </c>
      <c r="Y33" s="21" t="s">
        <v>11</v>
      </c>
      <c r="Z33" s="21" t="s">
        <v>4</v>
      </c>
      <c r="AA33" s="22" t="s">
        <v>5</v>
      </c>
    </row>
    <row r="34" spans="1:27" x14ac:dyDescent="0.25">
      <c r="A34" s="3">
        <v>1</v>
      </c>
      <c r="B34" s="3">
        <f>(($P$4*B21)/($P$7*$P$5*$O$10))</f>
        <v>0.20018301997196794</v>
      </c>
      <c r="C34" s="3">
        <f t="shared" ref="C34:F34" si="52">(($P$4*C21)/($P$7*$P$5*$O$10))</f>
        <v>0.2003791496453578</v>
      </c>
      <c r="D34" s="3">
        <f t="shared" si="52"/>
        <v>0.19933312472061757</v>
      </c>
      <c r="E34" s="3">
        <f t="shared" si="52"/>
        <v>0.19926774816282089</v>
      </c>
      <c r="F34" s="3">
        <f t="shared" si="52"/>
        <v>0.19887548881604405</v>
      </c>
      <c r="G34" s="3">
        <f>AVERAGE(B34:F34)</f>
        <v>0.19960770626336166</v>
      </c>
      <c r="H34" s="3">
        <f>STDEV(B34:F34)</f>
        <v>6.4288795268524067E-4</v>
      </c>
      <c r="I34" s="3">
        <f>MAX(B34:F34)</f>
        <v>0.2003791496453578</v>
      </c>
      <c r="J34" s="3">
        <f>MIN(B34:F34)</f>
        <v>0.19887548881604405</v>
      </c>
      <c r="R34" s="3">
        <v>1</v>
      </c>
      <c r="S34" s="3">
        <f>(($P$4*S21)/($P$7*$P$5*$O$10))</f>
        <v>0.37251562632275459</v>
      </c>
      <c r="T34" s="3">
        <f t="shared" ref="T34:W34" si="53">(($P$4*T21)/($P$7*$P$5*$O$10))</f>
        <v>0.37277713255394107</v>
      </c>
      <c r="U34" s="3">
        <f t="shared" si="53"/>
        <v>0.37166573107140416</v>
      </c>
      <c r="V34" s="3">
        <f t="shared" si="53"/>
        <v>0.37186186074479405</v>
      </c>
      <c r="W34" s="3">
        <f t="shared" si="53"/>
        <v>0.3717964841869974</v>
      </c>
      <c r="X34" s="3">
        <f>AVERAGE(S34:W34)</f>
        <v>0.37212336697597825</v>
      </c>
      <c r="Y34" s="3">
        <f>STDEV(S34:W34)</f>
        <v>4.9141258477420767E-4</v>
      </c>
      <c r="Z34" s="3">
        <f>MAX(S34:W34)</f>
        <v>0.37277713255394107</v>
      </c>
      <c r="AA34" s="3">
        <f>MIN(S34:W34)</f>
        <v>0.37166573107140416</v>
      </c>
    </row>
    <row r="35" spans="1:27" x14ac:dyDescent="0.25">
      <c r="A35" s="4">
        <v>2</v>
      </c>
      <c r="B35" s="3">
        <f t="shared" ref="B35:F36" si="54">(($P$4*B22)/($P$7*$P$5*$O$10))</f>
        <v>0.23012548344262984</v>
      </c>
      <c r="C35" s="3">
        <f t="shared" si="54"/>
        <v>0.23084462557838983</v>
      </c>
      <c r="D35" s="3">
        <f t="shared" si="54"/>
        <v>0.22947171786466644</v>
      </c>
      <c r="E35" s="3">
        <f t="shared" si="54"/>
        <v>0.22927558819127947</v>
      </c>
      <c r="F35" s="3">
        <f t="shared" si="54"/>
        <v>0.2292102116334799</v>
      </c>
      <c r="G35" s="3">
        <f t="shared" ref="G35:G36" si="55">AVERAGE(B35:F35)</f>
        <v>0.22978552534208913</v>
      </c>
      <c r="H35" s="3">
        <f t="shared" ref="H35:H36" si="56">STDEV(B35:F35)</f>
        <v>6.9403921262264142E-4</v>
      </c>
      <c r="I35" s="3">
        <f t="shared" ref="I35:I36" si="57">MAX(B35:F35)</f>
        <v>0.23084462557838983</v>
      </c>
      <c r="J35" s="3">
        <f t="shared" ref="J35:J36" si="58">MIN(B35:F35)</f>
        <v>0.2292102116334799</v>
      </c>
      <c r="R35" s="4">
        <v>2</v>
      </c>
      <c r="S35" s="3">
        <f t="shared" ref="S35:W36" si="59">(($P$4*S22)/($P$7*$P$5*$O$10))</f>
        <v>7.3417874405133185E-2</v>
      </c>
      <c r="T35" s="3">
        <f t="shared" si="59"/>
        <v>7.3810133751910062E-2</v>
      </c>
      <c r="U35" s="3">
        <f t="shared" si="59"/>
        <v>7.3025615058356322E-2</v>
      </c>
      <c r="V35" s="3">
        <f t="shared" si="59"/>
        <v>7.2764108827169799E-2</v>
      </c>
      <c r="W35" s="3">
        <f t="shared" si="59"/>
        <v>7.2437226038189556E-2</v>
      </c>
      <c r="X35" s="3">
        <f t="shared" ref="X35:X36" si="60">AVERAGE(S35:W35)</f>
        <v>7.3090991616151776E-2</v>
      </c>
      <c r="Y35" s="3">
        <f t="shared" ref="Y35:Y36" si="61">STDEV(S35:W35)</f>
        <v>5.3910890646634356E-4</v>
      </c>
      <c r="Z35" s="3">
        <f t="shared" ref="Z35:Z36" si="62">MAX(S35:W35)</f>
        <v>7.3810133751910062E-2</v>
      </c>
      <c r="AA35" s="3">
        <f t="shared" ref="AA35:AA36" si="63">MIN(S35:W35)</f>
        <v>7.2437226038189556E-2</v>
      </c>
    </row>
    <row r="36" spans="1:27" ht="15.75" thickBot="1" x14ac:dyDescent="0.3">
      <c r="A36" s="4">
        <v>3</v>
      </c>
      <c r="B36" s="3">
        <f t="shared" si="54"/>
        <v>0.19331848140336824</v>
      </c>
      <c r="C36" s="3">
        <f t="shared" si="54"/>
        <v>0.19357998763455478</v>
      </c>
      <c r="D36" s="3">
        <f t="shared" si="54"/>
        <v>0.19259933926761114</v>
      </c>
      <c r="E36" s="3">
        <f t="shared" si="54"/>
        <v>0.19253396270981449</v>
      </c>
      <c r="F36" s="3">
        <f t="shared" si="54"/>
        <v>0.19240320959422125</v>
      </c>
      <c r="G36" s="3">
        <f t="shared" si="55"/>
        <v>0.19288699612191401</v>
      </c>
      <c r="H36" s="3">
        <f t="shared" si="56"/>
        <v>5.2627113852244799E-4</v>
      </c>
      <c r="I36" s="3">
        <f t="shared" si="57"/>
        <v>0.19357998763455478</v>
      </c>
      <c r="J36" s="3">
        <f t="shared" si="58"/>
        <v>0.19240320959422125</v>
      </c>
      <c r="R36" s="4">
        <v>3</v>
      </c>
      <c r="S36" s="3">
        <f t="shared" si="59"/>
        <v>0.30053603618913843</v>
      </c>
      <c r="T36" s="3">
        <f t="shared" si="59"/>
        <v>0.30079754242032203</v>
      </c>
      <c r="U36" s="3">
        <f t="shared" si="59"/>
        <v>0.29955538782219482</v>
      </c>
      <c r="V36" s="3">
        <f t="shared" si="59"/>
        <v>0.29949001126439817</v>
      </c>
      <c r="W36" s="3">
        <f t="shared" si="59"/>
        <v>0.29955538782219482</v>
      </c>
      <c r="X36" s="3">
        <f t="shared" si="60"/>
        <v>0.29998687310364963</v>
      </c>
      <c r="Y36" s="3">
        <f t="shared" si="61"/>
        <v>6.2809147800823868E-4</v>
      </c>
      <c r="Z36" s="3">
        <f t="shared" si="62"/>
        <v>0.30079754242032203</v>
      </c>
      <c r="AA36" s="3">
        <f t="shared" si="63"/>
        <v>0.29949001126439817</v>
      </c>
    </row>
    <row r="37" spans="1:27" ht="15.75" thickBot="1" x14ac:dyDescent="0.3">
      <c r="G37" s="31">
        <f>AVERAGE(B34:F36)</f>
        <v>0.20742674257578825</v>
      </c>
      <c r="H37" s="32">
        <f>STDEV(B34:F36)</f>
        <v>1.6619634342680271E-2</v>
      </c>
      <c r="X37" s="31">
        <f>AVERAGE(S34:W36)</f>
        <v>0.24840041056525988</v>
      </c>
      <c r="Y37" s="32">
        <f>STDEV(S34:W36)</f>
        <v>0.13188559264353783</v>
      </c>
    </row>
  </sheetData>
  <mergeCells count="24">
    <mergeCell ref="M10:N10"/>
    <mergeCell ref="B1:F1"/>
    <mergeCell ref="S1:W1"/>
    <mergeCell ref="M2:N2"/>
    <mergeCell ref="L3:L4"/>
    <mergeCell ref="M3:N4"/>
    <mergeCell ref="L5:L6"/>
    <mergeCell ref="M5:N6"/>
    <mergeCell ref="B7:F7"/>
    <mergeCell ref="L7:L8"/>
    <mergeCell ref="M7:N8"/>
    <mergeCell ref="S7:W7"/>
    <mergeCell ref="M9:N9"/>
    <mergeCell ref="B25:F25"/>
    <mergeCell ref="S25:W25"/>
    <mergeCell ref="B32:F32"/>
    <mergeCell ref="S32:W32"/>
    <mergeCell ref="L12:N12"/>
    <mergeCell ref="B13:F13"/>
    <mergeCell ref="L13:N13"/>
    <mergeCell ref="S13:W13"/>
    <mergeCell ref="B19:F19"/>
    <mergeCell ref="S19:W19"/>
    <mergeCell ref="N17:O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4F94D-D754-44BB-9181-605B0B656471}">
  <dimension ref="A1:I22"/>
  <sheetViews>
    <sheetView workbookViewId="0">
      <selection activeCell="K8" sqref="K8"/>
    </sheetView>
  </sheetViews>
  <sheetFormatPr defaultRowHeight="15" x14ac:dyDescent="0.25"/>
  <cols>
    <col min="4" max="4" width="9.140625" customWidth="1"/>
  </cols>
  <sheetData>
    <row r="1" spans="1:9" ht="15.75" thickBot="1" x14ac:dyDescent="0.3">
      <c r="A1" s="2" t="s">
        <v>8</v>
      </c>
      <c r="B1" s="33" t="s">
        <v>1</v>
      </c>
      <c r="C1" s="34"/>
      <c r="D1" s="34"/>
      <c r="E1" s="34"/>
      <c r="F1" s="35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12" t="s">
        <v>3</v>
      </c>
      <c r="H2" s="13" t="s">
        <v>4</v>
      </c>
      <c r="I2" s="13" t="s">
        <v>5</v>
      </c>
    </row>
    <row r="3" spans="1:9" x14ac:dyDescent="0.25">
      <c r="A3" s="3">
        <v>1</v>
      </c>
      <c r="B3" s="7">
        <v>3.6219700000000001</v>
      </c>
      <c r="C3" s="7">
        <v>3.6220400000000001</v>
      </c>
      <c r="D3" s="7">
        <v>3.62195</v>
      </c>
      <c r="E3" s="7">
        <v>3.6219600000000001</v>
      </c>
      <c r="F3" s="7">
        <v>3.6219899999999998</v>
      </c>
      <c r="G3" s="7">
        <f>AVERAGE(B3:F3)</f>
        <v>3.621982</v>
      </c>
      <c r="H3" s="7">
        <f>MAX(B3:F3)</f>
        <v>3.6220400000000001</v>
      </c>
      <c r="I3" s="7">
        <f>MIN(B3:F3)</f>
        <v>3.62195</v>
      </c>
    </row>
    <row r="4" spans="1:9" x14ac:dyDescent="0.25">
      <c r="A4" s="4">
        <v>2</v>
      </c>
      <c r="B4" s="8">
        <v>3.62235</v>
      </c>
      <c r="C4" s="8">
        <v>3.62235</v>
      </c>
      <c r="D4" s="8">
        <v>3.62235</v>
      </c>
      <c r="E4" s="8">
        <v>3.6223299999999998</v>
      </c>
      <c r="F4" s="8">
        <v>3.6223200000000002</v>
      </c>
      <c r="G4" s="8">
        <f t="shared" ref="G4:G8" si="0">AVERAGE(B4:F4)</f>
        <v>3.6223399999999999</v>
      </c>
      <c r="H4" s="8">
        <f t="shared" ref="H4:H10" si="1">MAX(B4:F4)</f>
        <v>3.62235</v>
      </c>
      <c r="I4" s="8">
        <f t="shared" ref="I4:I10" si="2">MIN(B4:F4)</f>
        <v>3.6223200000000002</v>
      </c>
    </row>
    <row r="5" spans="1:9" x14ac:dyDescent="0.25">
      <c r="A5" s="4">
        <v>3</v>
      </c>
      <c r="B5" s="8">
        <v>3.6531899999999999</v>
      </c>
      <c r="C5" s="8">
        <v>3.6532200000000001</v>
      </c>
      <c r="D5" s="8">
        <v>3.6532100000000001</v>
      </c>
      <c r="E5" s="8">
        <v>3.6531799999999999</v>
      </c>
      <c r="F5" s="8">
        <v>3.6532200000000001</v>
      </c>
      <c r="G5" s="8">
        <f t="shared" si="0"/>
        <v>3.6532040000000001</v>
      </c>
      <c r="H5" s="8">
        <f t="shared" si="1"/>
        <v>3.6532200000000001</v>
      </c>
      <c r="I5" s="8">
        <f t="shared" si="2"/>
        <v>3.6531799999999999</v>
      </c>
    </row>
    <row r="6" spans="1:9" x14ac:dyDescent="0.25">
      <c r="A6" s="4">
        <v>4</v>
      </c>
      <c r="B6" s="8">
        <v>3.63639</v>
      </c>
      <c r="C6" s="8">
        <v>3.63645</v>
      </c>
      <c r="D6" s="8">
        <v>3.6364000000000001</v>
      </c>
      <c r="E6" s="8">
        <v>3.6364399999999999</v>
      </c>
      <c r="F6" s="8">
        <v>3.6364200000000002</v>
      </c>
      <c r="G6" s="8">
        <f t="shared" si="0"/>
        <v>3.6364200000000002</v>
      </c>
      <c r="H6" s="8">
        <f t="shared" si="1"/>
        <v>3.63645</v>
      </c>
      <c r="I6" s="8">
        <f t="shared" si="2"/>
        <v>3.63639</v>
      </c>
    </row>
    <row r="7" spans="1:9" x14ac:dyDescent="0.25">
      <c r="A7" s="4">
        <v>5</v>
      </c>
      <c r="B7" s="8">
        <v>3.6301700000000001</v>
      </c>
      <c r="C7" s="8">
        <v>3.6301999999999999</v>
      </c>
      <c r="D7" s="8">
        <v>3.6302099999999999</v>
      </c>
      <c r="E7" s="8">
        <v>3.6301800000000002</v>
      </c>
      <c r="F7" s="8">
        <v>3.6301700000000001</v>
      </c>
      <c r="G7" s="8">
        <f t="shared" si="0"/>
        <v>3.6301859999999997</v>
      </c>
      <c r="H7" s="8">
        <f t="shared" si="1"/>
        <v>3.6302099999999999</v>
      </c>
      <c r="I7" s="8">
        <f t="shared" si="2"/>
        <v>3.6301700000000001</v>
      </c>
    </row>
    <row r="8" spans="1:9" x14ac:dyDescent="0.25">
      <c r="A8" s="4">
        <v>6</v>
      </c>
      <c r="B8" s="8">
        <v>3.6741600000000001</v>
      </c>
      <c r="C8" s="8">
        <v>3.6741799999999998</v>
      </c>
      <c r="D8" s="8">
        <v>3.6741899999999998</v>
      </c>
      <c r="E8" s="8">
        <v>3.6741299999999999</v>
      </c>
      <c r="F8" s="8">
        <v>3.6741700000000002</v>
      </c>
      <c r="G8" s="8">
        <f t="shared" si="0"/>
        <v>3.6741659999999996</v>
      </c>
      <c r="H8" s="8">
        <f t="shared" si="1"/>
        <v>3.6741899999999998</v>
      </c>
      <c r="I8" s="8">
        <f t="shared" si="2"/>
        <v>3.6741299999999999</v>
      </c>
    </row>
    <row r="9" spans="1:9" x14ac:dyDescent="0.25">
      <c r="A9" s="4">
        <v>7</v>
      </c>
      <c r="B9" s="8">
        <v>3.62696</v>
      </c>
      <c r="C9" s="8">
        <v>3.6269399999999998</v>
      </c>
      <c r="D9" s="8">
        <v>3.62696</v>
      </c>
      <c r="E9" s="8">
        <v>3.62697</v>
      </c>
      <c r="F9" s="8">
        <v>3.6269399999999998</v>
      </c>
      <c r="G9" s="8">
        <f>AVERAGE(B9:F9)</f>
        <v>3.626954</v>
      </c>
      <c r="H9" s="8">
        <f t="shared" si="1"/>
        <v>3.62697</v>
      </c>
      <c r="I9" s="8">
        <f t="shared" si="2"/>
        <v>3.6269399999999998</v>
      </c>
    </row>
    <row r="10" spans="1:9" x14ac:dyDescent="0.25">
      <c r="A10" s="4">
        <v>8</v>
      </c>
      <c r="B10" s="8">
        <v>3.6584300000000001</v>
      </c>
      <c r="C10" s="8">
        <v>3.6584500000000002</v>
      </c>
      <c r="D10" s="8">
        <v>3.6584599999999998</v>
      </c>
      <c r="E10" s="8">
        <v>3.6584500000000002</v>
      </c>
      <c r="F10" s="8">
        <v>3.6584300000000001</v>
      </c>
      <c r="G10" s="8">
        <f>AVERAGE(B10:F10)</f>
        <v>3.6584440000000003</v>
      </c>
      <c r="H10" s="8">
        <f t="shared" si="1"/>
        <v>3.6584599999999998</v>
      </c>
      <c r="I10" s="8">
        <f t="shared" si="2"/>
        <v>3.6584300000000001</v>
      </c>
    </row>
    <row r="11" spans="1:9" ht="15.75" thickBot="1" x14ac:dyDescent="0.3">
      <c r="A11" s="6"/>
      <c r="B11" s="6"/>
      <c r="C11" s="6"/>
      <c r="D11" s="6"/>
      <c r="E11" s="6"/>
      <c r="F11" s="6"/>
    </row>
    <row r="12" spans="1:9" ht="15.75" thickBot="1" x14ac:dyDescent="0.3">
      <c r="A12" s="2" t="s">
        <v>8</v>
      </c>
      <c r="B12" s="36" t="s">
        <v>1</v>
      </c>
      <c r="C12" s="37"/>
      <c r="D12" s="37"/>
      <c r="E12" s="37"/>
      <c r="F12" s="38"/>
    </row>
    <row r="13" spans="1:9" ht="15.75" thickBot="1" x14ac:dyDescent="0.3">
      <c r="A13" s="2" t="s">
        <v>7</v>
      </c>
      <c r="B13" s="2">
        <v>1</v>
      </c>
      <c r="C13" s="2">
        <v>2</v>
      </c>
      <c r="D13" s="2">
        <v>3</v>
      </c>
      <c r="E13" s="2">
        <v>4</v>
      </c>
      <c r="F13" s="5">
        <v>5</v>
      </c>
      <c r="G13" s="12" t="s">
        <v>3</v>
      </c>
      <c r="H13" s="13" t="s">
        <v>4</v>
      </c>
      <c r="I13" s="13" t="s">
        <v>5</v>
      </c>
    </row>
    <row r="14" spans="1:9" x14ac:dyDescent="0.25">
      <c r="A14" s="3">
        <v>1</v>
      </c>
      <c r="B14" s="7">
        <v>3.5340199999999999</v>
      </c>
      <c r="C14" s="7">
        <v>3.5340600000000002</v>
      </c>
      <c r="D14" s="7">
        <v>3.53409</v>
      </c>
      <c r="E14" s="7">
        <v>3.5340600000000002</v>
      </c>
      <c r="F14" s="7">
        <v>3.5340500000000001</v>
      </c>
      <c r="G14" s="7">
        <f>AVERAGE(B14:F14)</f>
        <v>3.5340560000000005</v>
      </c>
      <c r="H14" s="7">
        <f>MAX(B14:F14)</f>
        <v>3.53409</v>
      </c>
      <c r="I14" s="7">
        <f>MIN(B14:F14)</f>
        <v>3.5340199999999999</v>
      </c>
    </row>
    <row r="15" spans="1:9" x14ac:dyDescent="0.25">
      <c r="A15" s="4">
        <v>2</v>
      </c>
      <c r="B15" s="8">
        <v>3.4976799999999999</v>
      </c>
      <c r="C15" s="8">
        <v>3.4977299999999998</v>
      </c>
      <c r="D15" s="8">
        <v>3.4977399999999998</v>
      </c>
      <c r="E15" s="8">
        <v>3.4977100000000001</v>
      </c>
      <c r="F15" s="8">
        <v>3.4977299999999998</v>
      </c>
      <c r="G15" s="7">
        <f t="shared" ref="G15:G21" si="3">AVERAGE(B15:F15)</f>
        <v>3.4977179999999999</v>
      </c>
      <c r="H15" s="8">
        <f t="shared" ref="H15:H21" si="4">MAX(B15:F15)</f>
        <v>3.4977399999999998</v>
      </c>
      <c r="I15" s="8">
        <f t="shared" ref="I15:I21" si="5">MIN(B15:F15)</f>
        <v>3.4976799999999999</v>
      </c>
    </row>
    <row r="16" spans="1:9" x14ac:dyDescent="0.25">
      <c r="A16" s="4">
        <v>3</v>
      </c>
      <c r="B16" s="8">
        <v>3.5188299999999999</v>
      </c>
      <c r="C16" s="8">
        <v>3.51884</v>
      </c>
      <c r="D16" s="8">
        <v>3.5188299999999999</v>
      </c>
      <c r="E16" s="8">
        <v>3.5188999999999999</v>
      </c>
      <c r="F16" s="8">
        <v>3.51885</v>
      </c>
      <c r="G16" s="7">
        <f t="shared" si="3"/>
        <v>3.5188499999999996</v>
      </c>
      <c r="H16" s="8">
        <f t="shared" si="4"/>
        <v>3.5188999999999999</v>
      </c>
      <c r="I16" s="8">
        <f t="shared" si="5"/>
        <v>3.5188299999999999</v>
      </c>
    </row>
    <row r="17" spans="1:9" x14ac:dyDescent="0.25">
      <c r="A17" s="4">
        <v>4</v>
      </c>
      <c r="B17" s="8">
        <v>3.5594100000000002</v>
      </c>
      <c r="C17" s="8">
        <v>3.5594399999999999</v>
      </c>
      <c r="D17" s="8">
        <v>3.5594399999999999</v>
      </c>
      <c r="E17" s="8">
        <v>3.5594399999999999</v>
      </c>
      <c r="F17" s="8">
        <v>3.5594399999999999</v>
      </c>
      <c r="G17" s="7">
        <f t="shared" si="3"/>
        <v>3.5594340000000004</v>
      </c>
      <c r="H17" s="8">
        <f t="shared" si="4"/>
        <v>3.5594399999999999</v>
      </c>
      <c r="I17" s="8">
        <f t="shared" si="5"/>
        <v>3.5594100000000002</v>
      </c>
    </row>
    <row r="18" spans="1:9" x14ac:dyDescent="0.25">
      <c r="A18" s="4">
        <v>5</v>
      </c>
      <c r="B18" s="8">
        <v>3.5486</v>
      </c>
      <c r="C18" s="8">
        <v>3.5485899999999999</v>
      </c>
      <c r="D18" s="8">
        <v>3.5486200000000001</v>
      </c>
      <c r="E18" s="8">
        <v>3.54861</v>
      </c>
      <c r="F18" s="8">
        <v>3.5486200000000001</v>
      </c>
      <c r="G18" s="7">
        <f t="shared" si="3"/>
        <v>3.5486080000000002</v>
      </c>
      <c r="H18" s="8">
        <f t="shared" si="4"/>
        <v>3.5486200000000001</v>
      </c>
      <c r="I18" s="8">
        <f t="shared" si="5"/>
        <v>3.5485899999999999</v>
      </c>
    </row>
    <row r="19" spans="1:9" x14ac:dyDescent="0.25">
      <c r="A19" s="4">
        <v>6</v>
      </c>
      <c r="B19" s="8">
        <v>3.5447199999999999</v>
      </c>
      <c r="C19" s="8">
        <v>3.5447199999999999</v>
      </c>
      <c r="D19" s="8">
        <v>3.5447299999999999</v>
      </c>
      <c r="E19" s="8">
        <v>3.54474</v>
      </c>
      <c r="F19" s="8">
        <v>3.5447299999999999</v>
      </c>
      <c r="G19" s="7">
        <f t="shared" si="3"/>
        <v>3.5447280000000001</v>
      </c>
      <c r="H19" s="8">
        <f t="shared" si="4"/>
        <v>3.54474</v>
      </c>
      <c r="I19" s="8">
        <f t="shared" si="5"/>
        <v>3.5447199999999999</v>
      </c>
    </row>
    <row r="20" spans="1:9" x14ac:dyDescent="0.25">
      <c r="A20" s="4">
        <v>7</v>
      </c>
      <c r="B20" s="8">
        <v>3.52013</v>
      </c>
      <c r="C20" s="8">
        <v>3.5201199999999999</v>
      </c>
      <c r="D20" s="8">
        <v>3.5200999999999998</v>
      </c>
      <c r="E20" s="8">
        <v>3.52013</v>
      </c>
      <c r="F20" s="8">
        <v>3.5201600000000002</v>
      </c>
      <c r="G20" s="7">
        <f t="shared" si="3"/>
        <v>3.5201279999999997</v>
      </c>
      <c r="H20" s="8">
        <f t="shared" si="4"/>
        <v>3.5201600000000002</v>
      </c>
      <c r="I20" s="8">
        <f t="shared" si="5"/>
        <v>3.5200999999999998</v>
      </c>
    </row>
    <row r="21" spans="1:9" x14ac:dyDescent="0.25">
      <c r="A21" s="4">
        <v>8</v>
      </c>
      <c r="B21" s="8">
        <v>3.5424000000000002</v>
      </c>
      <c r="C21" s="8">
        <v>3.5424099999999998</v>
      </c>
      <c r="D21" s="8">
        <v>3.5424000000000002</v>
      </c>
      <c r="E21" s="8">
        <v>3.5424099999999998</v>
      </c>
      <c r="F21" s="8">
        <v>3.5424000000000002</v>
      </c>
      <c r="G21" s="8">
        <f t="shared" si="3"/>
        <v>3.5424039999999999</v>
      </c>
      <c r="H21" s="8">
        <f t="shared" si="4"/>
        <v>3.5424099999999998</v>
      </c>
      <c r="I21" s="8">
        <f t="shared" si="5"/>
        <v>3.5424000000000002</v>
      </c>
    </row>
    <row r="22" spans="1:9" x14ac:dyDescent="0.25">
      <c r="B22" s="11"/>
      <c r="G22" s="11"/>
      <c r="H22" s="11"/>
      <c r="I22" s="11"/>
    </row>
  </sheetData>
  <mergeCells count="2">
    <mergeCell ref="B1:F1"/>
    <mergeCell ref="B12:F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96658-960C-489A-A8E2-51FC82C939A6}">
  <dimension ref="A1:I11"/>
  <sheetViews>
    <sheetView workbookViewId="0">
      <selection activeCell="K3" sqref="K3"/>
    </sheetView>
  </sheetViews>
  <sheetFormatPr defaultRowHeight="15" x14ac:dyDescent="0.25"/>
  <sheetData>
    <row r="1" spans="1:9" ht="15.75" thickBot="1" x14ac:dyDescent="0.3">
      <c r="A1" s="2" t="s">
        <v>8</v>
      </c>
      <c r="B1" s="33" t="s">
        <v>1</v>
      </c>
      <c r="C1" s="34"/>
      <c r="D1" s="34"/>
      <c r="E1" s="34"/>
      <c r="F1" s="35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14">
        <v>5</v>
      </c>
      <c r="G2" s="12" t="s">
        <v>3</v>
      </c>
      <c r="H2" s="13" t="s">
        <v>4</v>
      </c>
      <c r="I2" s="13" t="s">
        <v>5</v>
      </c>
    </row>
    <row r="3" spans="1:9" x14ac:dyDescent="0.25">
      <c r="A3" s="3">
        <v>1</v>
      </c>
      <c r="B3" s="7">
        <v>3.5960800000000002</v>
      </c>
      <c r="C3" s="7">
        <v>3.59606</v>
      </c>
      <c r="D3" s="7">
        <v>3.5960899999999998</v>
      </c>
      <c r="E3" s="7">
        <v>3.5960999999999999</v>
      </c>
      <c r="F3" s="9">
        <v>3.5960700000000001</v>
      </c>
      <c r="G3" s="7">
        <f>AVERAGE(B3:F3)</f>
        <v>3.5960799999999997</v>
      </c>
      <c r="H3" s="7">
        <f>MAX(B3:F3)</f>
        <v>3.5960999999999999</v>
      </c>
      <c r="I3" s="7">
        <f>MIN(B3:F3)</f>
        <v>3.59606</v>
      </c>
    </row>
    <row r="4" spans="1:9" x14ac:dyDescent="0.25">
      <c r="A4" s="4">
        <v>2</v>
      </c>
      <c r="B4" s="8">
        <v>3.5962000000000001</v>
      </c>
      <c r="C4" s="8">
        <v>3.5961699999999999</v>
      </c>
      <c r="D4" s="8">
        <v>3.5962100000000001</v>
      </c>
      <c r="E4" s="8">
        <v>3.5961699999999999</v>
      </c>
      <c r="F4" s="10">
        <v>3.5962200000000002</v>
      </c>
      <c r="G4" s="7">
        <f t="shared" ref="G4:G5" si="0">AVERAGE(B4:F4)</f>
        <v>3.5961939999999997</v>
      </c>
      <c r="H4" s="7">
        <f t="shared" ref="H4:H5" si="1">MAX(B4:F4)</f>
        <v>3.5962200000000002</v>
      </c>
      <c r="I4" s="7">
        <f t="shared" ref="I4:I5" si="2">MIN(B4:F4)</f>
        <v>3.5961699999999999</v>
      </c>
    </row>
    <row r="5" spans="1:9" x14ac:dyDescent="0.25">
      <c r="A5" s="4">
        <v>3</v>
      </c>
      <c r="B5" s="8">
        <v>3.6306400000000001</v>
      </c>
      <c r="C5" s="8">
        <v>3.6306099999999999</v>
      </c>
      <c r="D5" s="8">
        <v>3.6306099999999999</v>
      </c>
      <c r="E5" s="8">
        <v>3.6316199999999998</v>
      </c>
      <c r="F5" s="10">
        <v>3.6306600000000002</v>
      </c>
      <c r="G5" s="7">
        <f t="shared" si="0"/>
        <v>3.6308280000000002</v>
      </c>
      <c r="H5" s="7">
        <f t="shared" si="1"/>
        <v>3.6316199999999998</v>
      </c>
      <c r="I5" s="7">
        <f t="shared" si="2"/>
        <v>3.6306099999999999</v>
      </c>
    </row>
    <row r="6" spans="1:9" ht="15.75" thickBot="1" x14ac:dyDescent="0.3"/>
    <row r="7" spans="1:9" ht="15.75" thickBot="1" x14ac:dyDescent="0.3">
      <c r="A7" s="2" t="s">
        <v>8</v>
      </c>
      <c r="B7" s="36" t="s">
        <v>1</v>
      </c>
      <c r="C7" s="37"/>
      <c r="D7" s="37"/>
      <c r="E7" s="37"/>
      <c r="F7" s="38"/>
    </row>
    <row r="8" spans="1:9" ht="15.75" thickBot="1" x14ac:dyDescent="0.3">
      <c r="A8" s="2" t="s">
        <v>7</v>
      </c>
      <c r="B8" s="2">
        <v>1</v>
      </c>
      <c r="C8" s="2">
        <v>2</v>
      </c>
      <c r="D8" s="2">
        <v>3</v>
      </c>
      <c r="E8" s="2">
        <v>4</v>
      </c>
      <c r="F8" s="5">
        <v>5</v>
      </c>
      <c r="G8" s="12" t="s">
        <v>3</v>
      </c>
      <c r="H8" s="13" t="s">
        <v>4</v>
      </c>
      <c r="I8" s="13" t="s">
        <v>5</v>
      </c>
    </row>
    <row r="9" spans="1:9" x14ac:dyDescent="0.25">
      <c r="A9" s="3">
        <v>1</v>
      </c>
      <c r="B9" s="7">
        <v>3.5152899999999998</v>
      </c>
      <c r="C9" s="7">
        <v>3.5152899999999998</v>
      </c>
      <c r="D9" s="7">
        <v>3.5153099999999999</v>
      </c>
      <c r="E9" s="7">
        <v>3.51532</v>
      </c>
      <c r="F9" s="7">
        <v>3.5152800000000002</v>
      </c>
      <c r="G9" s="7">
        <f>AVERAGE(B9:F9)</f>
        <v>3.515298</v>
      </c>
      <c r="H9" s="7">
        <f>MAX(B9:F9)</f>
        <v>3.51532</v>
      </c>
      <c r="I9" s="7">
        <f>MIN(B9:F9)</f>
        <v>3.5152800000000002</v>
      </c>
    </row>
    <row r="10" spans="1:9" x14ac:dyDescent="0.25">
      <c r="A10" s="4">
        <v>2</v>
      </c>
      <c r="B10" s="8">
        <v>3.4687700000000001</v>
      </c>
      <c r="C10" s="8">
        <v>3.4687700000000001</v>
      </c>
      <c r="D10" s="8">
        <v>3.4687899999999998</v>
      </c>
      <c r="E10" s="8">
        <v>3.4687800000000002</v>
      </c>
      <c r="F10" s="8">
        <v>3.4687800000000002</v>
      </c>
      <c r="G10" s="7">
        <f t="shared" ref="G10:G11" si="3">AVERAGE(B10:F10)</f>
        <v>3.4687780000000004</v>
      </c>
      <c r="H10" s="7">
        <f t="shared" ref="H10:H11" si="4">MAX(B10:F10)</f>
        <v>3.4687899999999998</v>
      </c>
      <c r="I10" s="7">
        <f t="shared" ref="I10:I11" si="5">MIN(B10:F10)</f>
        <v>3.4687700000000001</v>
      </c>
    </row>
    <row r="11" spans="1:9" x14ac:dyDescent="0.25">
      <c r="A11" s="4">
        <v>3</v>
      </c>
      <c r="B11" s="8">
        <v>3.4995799999999999</v>
      </c>
      <c r="C11" s="8">
        <v>3.4996200000000002</v>
      </c>
      <c r="D11" s="8">
        <v>3.4996399999999999</v>
      </c>
      <c r="E11" s="8">
        <v>3.4995799999999999</v>
      </c>
      <c r="F11" s="8">
        <v>3.4996200000000002</v>
      </c>
      <c r="G11" s="7">
        <f t="shared" si="3"/>
        <v>3.4996079999999998</v>
      </c>
      <c r="H11" s="7">
        <f t="shared" si="4"/>
        <v>3.4996399999999999</v>
      </c>
      <c r="I11" s="7">
        <f t="shared" si="5"/>
        <v>3.4995799999999999</v>
      </c>
    </row>
  </sheetData>
  <mergeCells count="2">
    <mergeCell ref="B1:F1"/>
    <mergeCell ref="B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FECEC-D81E-42F2-8DF5-4DBF1177F5A4}">
  <dimension ref="A1:AA37"/>
  <sheetViews>
    <sheetView tabSelected="1" topLeftCell="A4" workbookViewId="0">
      <selection activeCell="M20" sqref="M20"/>
    </sheetView>
  </sheetViews>
  <sheetFormatPr defaultRowHeight="15" x14ac:dyDescent="0.25"/>
  <cols>
    <col min="12" max="12" width="3.28515625" customWidth="1"/>
    <col min="15" max="15" width="13.5703125" bestFit="1" customWidth="1"/>
    <col min="16" max="16" width="18" bestFit="1" customWidth="1"/>
  </cols>
  <sheetData>
    <row r="1" spans="1:27" ht="15.75" thickBot="1" x14ac:dyDescent="0.3">
      <c r="A1" s="15" t="s">
        <v>9</v>
      </c>
      <c r="B1" s="48" t="s">
        <v>10</v>
      </c>
      <c r="C1" s="49"/>
      <c r="D1" s="49"/>
      <c r="E1" s="49"/>
      <c r="F1" s="50"/>
      <c r="G1" s="15"/>
      <c r="H1" s="16"/>
      <c r="I1" s="6"/>
      <c r="J1" s="6"/>
      <c r="R1" s="15" t="s">
        <v>9</v>
      </c>
      <c r="S1" s="48" t="s">
        <v>10</v>
      </c>
      <c r="T1" s="49"/>
      <c r="U1" s="49"/>
      <c r="V1" s="49"/>
      <c r="W1" s="50"/>
      <c r="X1" s="15"/>
      <c r="Y1" s="16"/>
      <c r="Z1" s="6"/>
      <c r="AA1" s="6"/>
    </row>
    <row r="2" spans="1:27" ht="15.75" thickBot="1" x14ac:dyDescent="0.3">
      <c r="A2" s="15" t="s">
        <v>2</v>
      </c>
      <c r="B2" s="17">
        <v>1</v>
      </c>
      <c r="C2" s="18">
        <v>2</v>
      </c>
      <c r="D2" s="18">
        <v>3</v>
      </c>
      <c r="E2" s="18">
        <v>4</v>
      </c>
      <c r="F2" s="19">
        <v>5</v>
      </c>
      <c r="G2" s="20" t="s">
        <v>3</v>
      </c>
      <c r="H2" s="21" t="s">
        <v>11</v>
      </c>
      <c r="I2" s="21" t="s">
        <v>4</v>
      </c>
      <c r="J2" s="22" t="s">
        <v>5</v>
      </c>
      <c r="L2" s="23" t="s">
        <v>12</v>
      </c>
      <c r="M2" s="57" t="s">
        <v>13</v>
      </c>
      <c r="N2" s="58"/>
      <c r="O2" s="28"/>
      <c r="P2" s="28"/>
      <c r="R2" s="15" t="s">
        <v>7</v>
      </c>
      <c r="S2" s="17">
        <v>1</v>
      </c>
      <c r="T2" s="18">
        <v>2</v>
      </c>
      <c r="U2" s="18">
        <v>3</v>
      </c>
      <c r="V2" s="18">
        <v>4</v>
      </c>
      <c r="W2" s="19">
        <v>5</v>
      </c>
      <c r="X2" s="20" t="s">
        <v>3</v>
      </c>
      <c r="Y2" s="21" t="s">
        <v>11</v>
      </c>
      <c r="Z2" s="21" t="s">
        <v>4</v>
      </c>
      <c r="AA2" s="22" t="s">
        <v>5</v>
      </c>
    </row>
    <row r="3" spans="1:27" x14ac:dyDescent="0.25">
      <c r="A3" s="3">
        <v>1</v>
      </c>
      <c r="B3" s="7">
        <v>3.6219700000000001</v>
      </c>
      <c r="C3" s="7">
        <v>3.6220400000000001</v>
      </c>
      <c r="D3" s="7">
        <v>3.62195</v>
      </c>
      <c r="E3" s="7">
        <v>3.6219600000000001</v>
      </c>
      <c r="F3" s="7">
        <v>3.6219899999999998</v>
      </c>
      <c r="G3" s="3">
        <f>AVERAGE(B3:F3)</f>
        <v>3.621982</v>
      </c>
      <c r="H3" s="3">
        <f>STDEV(B3:F3)</f>
        <v>3.5637059362438777E-5</v>
      </c>
      <c r="I3" s="3">
        <f>MAX(B3:F3)</f>
        <v>3.6220400000000001</v>
      </c>
      <c r="J3" s="3">
        <f>MIN(B3:F3)</f>
        <v>3.62195</v>
      </c>
      <c r="L3" s="51" t="s">
        <v>15</v>
      </c>
      <c r="M3" s="53" t="s">
        <v>16</v>
      </c>
      <c r="N3" s="54"/>
      <c r="O3" s="26" t="s">
        <v>17</v>
      </c>
      <c r="P3" s="26" t="s">
        <v>18</v>
      </c>
      <c r="R3" s="3">
        <v>1</v>
      </c>
      <c r="S3" s="7">
        <v>3.5340199999999999</v>
      </c>
      <c r="T3" s="7">
        <v>3.5340600000000002</v>
      </c>
      <c r="U3" s="7">
        <v>3.53409</v>
      </c>
      <c r="V3" s="7">
        <v>3.5340600000000002</v>
      </c>
      <c r="W3" s="7">
        <v>3.5340500000000001</v>
      </c>
      <c r="X3" s="3">
        <f>AVERAGE(S3:W3)</f>
        <v>3.5340560000000005</v>
      </c>
      <c r="Y3" s="3">
        <f>STDEV(S3:W3)</f>
        <v>2.5099800796036309E-5</v>
      </c>
      <c r="Z3" s="3">
        <f>MAX(S3:W3)</f>
        <v>3.53409</v>
      </c>
      <c r="AA3" s="3">
        <f>MIN(S3:W3)</f>
        <v>3.5340199999999999</v>
      </c>
    </row>
    <row r="4" spans="1:27" ht="15.75" thickBot="1" x14ac:dyDescent="0.3">
      <c r="A4" s="4">
        <v>2</v>
      </c>
      <c r="B4" s="8">
        <v>3.62235</v>
      </c>
      <c r="C4" s="8">
        <v>3.62235</v>
      </c>
      <c r="D4" s="8">
        <v>3.62235</v>
      </c>
      <c r="E4" s="8">
        <v>3.6223299999999998</v>
      </c>
      <c r="F4" s="8">
        <v>3.6223200000000002</v>
      </c>
      <c r="G4" s="3">
        <f t="shared" ref="G4:G5" si="0">AVERAGE(B4:F4)</f>
        <v>3.6223399999999999</v>
      </c>
      <c r="H4" s="3">
        <f t="shared" ref="H4:H5" si="1">STDEV(B4:F4)</f>
        <v>1.4142135623666588E-5</v>
      </c>
      <c r="I4" s="3">
        <f t="shared" ref="I4:I5" si="2">MAX(B4:F4)</f>
        <v>3.62235</v>
      </c>
      <c r="J4" s="3">
        <f t="shared" ref="J4:J5" si="3">MIN(B4:F4)</f>
        <v>3.6223200000000002</v>
      </c>
      <c r="L4" s="52"/>
      <c r="M4" s="55"/>
      <c r="N4" s="56"/>
      <c r="O4" s="27">
        <v>3450000</v>
      </c>
      <c r="P4" s="27">
        <v>87600</v>
      </c>
      <c r="R4" s="4">
        <v>2</v>
      </c>
      <c r="S4" s="8">
        <v>3.4976799999999999</v>
      </c>
      <c r="T4" s="8">
        <v>3.4977299999999998</v>
      </c>
      <c r="U4" s="8">
        <v>3.4977399999999998</v>
      </c>
      <c r="V4" s="8">
        <v>3.4977100000000001</v>
      </c>
      <c r="W4" s="8">
        <v>3.4977299999999998</v>
      </c>
      <c r="X4" s="3">
        <f t="shared" ref="X4:X5" si="4">AVERAGE(S4:W4)</f>
        <v>3.4977179999999999</v>
      </c>
      <c r="Y4" s="3">
        <f t="shared" ref="Y4:Y5" si="5">STDEV(S4:W4)</f>
        <v>2.3874672772569139E-5</v>
      </c>
      <c r="Z4" s="3">
        <f t="shared" ref="Z4:Z5" si="6">MAX(S4:W4)</f>
        <v>3.4977399999999998</v>
      </c>
      <c r="AA4" s="3">
        <f t="shared" ref="AA4:AA5" si="7">MIN(S4:W4)</f>
        <v>3.4976799999999999</v>
      </c>
    </row>
    <row r="5" spans="1:27" x14ac:dyDescent="0.25">
      <c r="A5" s="4">
        <v>3</v>
      </c>
      <c r="B5" s="8">
        <v>3.6531899999999999</v>
      </c>
      <c r="C5" s="8">
        <v>3.6532200000000001</v>
      </c>
      <c r="D5" s="8">
        <v>3.6532100000000001</v>
      </c>
      <c r="E5" s="8">
        <v>3.6531799999999999</v>
      </c>
      <c r="F5" s="8">
        <v>3.6532200000000001</v>
      </c>
      <c r="G5" s="3">
        <f t="shared" si="0"/>
        <v>3.6532040000000001</v>
      </c>
      <c r="H5" s="3">
        <f t="shared" si="1"/>
        <v>1.8165902124703959E-5</v>
      </c>
      <c r="I5" s="3">
        <f t="shared" si="2"/>
        <v>3.6532200000000001</v>
      </c>
      <c r="J5" s="3">
        <f t="shared" si="3"/>
        <v>3.6531799999999999</v>
      </c>
      <c r="L5" s="51" t="s">
        <v>19</v>
      </c>
      <c r="M5" s="53" t="s">
        <v>20</v>
      </c>
      <c r="N5" s="54"/>
      <c r="O5" s="26">
        <v>28</v>
      </c>
      <c r="P5" s="26">
        <v>672</v>
      </c>
      <c r="R5" s="4">
        <v>3</v>
      </c>
      <c r="S5" s="8">
        <v>3.5188299999999999</v>
      </c>
      <c r="T5" s="8">
        <v>3.51884</v>
      </c>
      <c r="U5" s="8">
        <v>3.5188299999999999</v>
      </c>
      <c r="V5" s="8">
        <v>3.5188999999999999</v>
      </c>
      <c r="W5" s="8">
        <v>3.51885</v>
      </c>
      <c r="X5" s="3">
        <f t="shared" si="4"/>
        <v>3.5188499999999996</v>
      </c>
      <c r="Y5" s="3">
        <f t="shared" si="5"/>
        <v>2.9154759474227098E-5</v>
      </c>
      <c r="Z5" s="3">
        <f t="shared" si="6"/>
        <v>3.5188999999999999</v>
      </c>
      <c r="AA5" s="3">
        <f t="shared" si="7"/>
        <v>3.5188299999999999</v>
      </c>
    </row>
    <row r="6" spans="1:27" ht="15.75" thickBot="1" x14ac:dyDescent="0.3">
      <c r="L6" s="52"/>
      <c r="M6" s="55"/>
      <c r="N6" s="56"/>
      <c r="O6" s="27" t="s">
        <v>21</v>
      </c>
      <c r="P6" s="27" t="s">
        <v>22</v>
      </c>
    </row>
    <row r="7" spans="1:27" ht="15.75" thickBot="1" x14ac:dyDescent="0.3">
      <c r="A7" s="15" t="s">
        <v>9</v>
      </c>
      <c r="B7" s="48" t="s">
        <v>23</v>
      </c>
      <c r="C7" s="49"/>
      <c r="D7" s="49"/>
      <c r="E7" s="49"/>
      <c r="F7" s="50"/>
      <c r="G7" s="15"/>
      <c r="H7" s="16"/>
      <c r="I7" s="6"/>
      <c r="J7" s="6"/>
      <c r="L7" s="51" t="s">
        <v>24</v>
      </c>
      <c r="M7" s="53" t="s">
        <v>25</v>
      </c>
      <c r="N7" s="54"/>
      <c r="O7" s="26">
        <v>1.2667999999999999</v>
      </c>
      <c r="P7" s="26">
        <v>2.5335999999999999</v>
      </c>
      <c r="R7" s="15" t="s">
        <v>9</v>
      </c>
      <c r="S7" s="48" t="s">
        <v>23</v>
      </c>
      <c r="T7" s="49"/>
      <c r="U7" s="49"/>
      <c r="V7" s="49"/>
      <c r="W7" s="50"/>
      <c r="X7" s="15"/>
      <c r="Y7" s="16"/>
      <c r="Z7" s="6"/>
      <c r="AA7" s="6"/>
    </row>
    <row r="8" spans="1:27" ht="15.75" thickBot="1" x14ac:dyDescent="0.3">
      <c r="A8" s="15" t="s">
        <v>2</v>
      </c>
      <c r="B8" s="17">
        <v>1</v>
      </c>
      <c r="C8" s="18">
        <v>2</v>
      </c>
      <c r="D8" s="18">
        <v>3</v>
      </c>
      <c r="E8" s="18">
        <v>4</v>
      </c>
      <c r="F8" s="19">
        <v>5</v>
      </c>
      <c r="G8" s="20" t="s">
        <v>3</v>
      </c>
      <c r="H8" s="21" t="s">
        <v>11</v>
      </c>
      <c r="I8" s="21" t="s">
        <v>4</v>
      </c>
      <c r="J8" s="22" t="s">
        <v>5</v>
      </c>
      <c r="L8" s="52"/>
      <c r="M8" s="55"/>
      <c r="N8" s="56"/>
      <c r="O8" s="27" t="s">
        <v>26</v>
      </c>
      <c r="P8" s="27" t="s">
        <v>27</v>
      </c>
      <c r="R8" s="15" t="s">
        <v>7</v>
      </c>
      <c r="S8" s="17">
        <v>1</v>
      </c>
      <c r="T8" s="18">
        <v>2</v>
      </c>
      <c r="U8" s="18">
        <v>3</v>
      </c>
      <c r="V8" s="18">
        <v>4</v>
      </c>
      <c r="W8" s="19">
        <v>5</v>
      </c>
      <c r="X8" s="20" t="s">
        <v>3</v>
      </c>
      <c r="Y8" s="21" t="s">
        <v>11</v>
      </c>
      <c r="Z8" s="21" t="s">
        <v>4</v>
      </c>
      <c r="AA8" s="22" t="s">
        <v>5</v>
      </c>
    </row>
    <row r="9" spans="1:27" ht="15.75" thickBot="1" x14ac:dyDescent="0.3">
      <c r="A9" s="3">
        <v>1</v>
      </c>
      <c r="B9" s="7">
        <v>3.5960800000000002</v>
      </c>
      <c r="C9" s="7">
        <v>3.59606</v>
      </c>
      <c r="D9" s="7">
        <v>3.5960899999999998</v>
      </c>
      <c r="E9" s="7">
        <v>3.5960999999999999</v>
      </c>
      <c r="F9" s="9">
        <v>3.5960700000000001</v>
      </c>
      <c r="G9" s="3">
        <f>AVERAGE(B9:F9)</f>
        <v>3.5960799999999997</v>
      </c>
      <c r="H9" s="3">
        <f>STDEV(B9:F9)</f>
        <v>1.5811388300734829E-5</v>
      </c>
      <c r="I9" s="3">
        <f>MAX(B9:F9)</f>
        <v>3.5960999999999999</v>
      </c>
      <c r="J9" s="3">
        <f>MIN(B9:F9)</f>
        <v>3.59606</v>
      </c>
      <c r="L9" s="23" t="s">
        <v>28</v>
      </c>
      <c r="M9" s="57" t="s">
        <v>29</v>
      </c>
      <c r="N9" s="58"/>
      <c r="O9" s="28"/>
      <c r="P9" s="28"/>
      <c r="R9" s="3">
        <v>1</v>
      </c>
      <c r="S9" s="7">
        <v>3.5152899999999998</v>
      </c>
      <c r="T9" s="7">
        <v>3.5152899999999998</v>
      </c>
      <c r="U9" s="7">
        <v>3.5153099999999999</v>
      </c>
      <c r="V9" s="7">
        <v>3.51532</v>
      </c>
      <c r="W9" s="7">
        <v>3.5152800000000002</v>
      </c>
      <c r="X9" s="3">
        <f>AVERAGE(S9:W9)</f>
        <v>3.515298</v>
      </c>
      <c r="Y9" s="3">
        <f>STDEV(S9:W9)</f>
        <v>1.6431676725141011E-5</v>
      </c>
      <c r="Z9" s="3">
        <f>MAX(S9:W9)</f>
        <v>3.51532</v>
      </c>
      <c r="AA9" s="3">
        <f>MIN(S9:W9)</f>
        <v>3.5152800000000002</v>
      </c>
    </row>
    <row r="10" spans="1:27" ht="15.75" thickBot="1" x14ac:dyDescent="0.3">
      <c r="A10" s="4">
        <v>2</v>
      </c>
      <c r="B10" s="8">
        <v>3.5962000000000001</v>
      </c>
      <c r="C10" s="8">
        <v>3.5961699999999999</v>
      </c>
      <c r="D10" s="8">
        <v>3.5962100000000001</v>
      </c>
      <c r="E10" s="8">
        <v>3.5961699999999999</v>
      </c>
      <c r="F10" s="10">
        <v>3.5962200000000002</v>
      </c>
      <c r="G10" s="3">
        <f t="shared" ref="G10:G11" si="8">AVERAGE(B10:F10)</f>
        <v>3.5961939999999997</v>
      </c>
      <c r="H10" s="3">
        <f t="shared" ref="H10:H11" si="9">STDEV(B10:F10)</f>
        <v>2.3021728866593496E-5</v>
      </c>
      <c r="I10" s="3">
        <f t="shared" ref="I10:I11" si="10">MAX(B10:F10)</f>
        <v>3.5962200000000002</v>
      </c>
      <c r="J10" s="3">
        <f t="shared" ref="J10:J11" si="11">MIN(B10:F10)</f>
        <v>3.5961699999999999</v>
      </c>
      <c r="L10" s="23" t="s">
        <v>30</v>
      </c>
      <c r="M10" s="57" t="s">
        <v>31</v>
      </c>
      <c r="N10" s="58"/>
      <c r="O10" s="23">
        <v>7.87</v>
      </c>
      <c r="P10" s="28"/>
      <c r="R10" s="4">
        <v>2</v>
      </c>
      <c r="S10" s="8">
        <v>3.4687700000000001</v>
      </c>
      <c r="T10" s="8">
        <v>3.4687700000000001</v>
      </c>
      <c r="U10" s="8">
        <v>3.4687899999999998</v>
      </c>
      <c r="V10" s="8">
        <v>3.4687800000000002</v>
      </c>
      <c r="W10" s="8">
        <v>3.4687800000000002</v>
      </c>
      <c r="X10" s="3">
        <f t="shared" ref="X10:X11" si="12">AVERAGE(S10:W10)</f>
        <v>3.4687780000000004</v>
      </c>
      <c r="Y10" s="3">
        <f t="shared" ref="Y10:Y11" si="13">STDEV(S10:W10)</f>
        <v>8.3666002652363299E-6</v>
      </c>
      <c r="Z10" s="3">
        <f t="shared" ref="Z10:Z11" si="14">MAX(S10:W10)</f>
        <v>3.4687899999999998</v>
      </c>
      <c r="AA10" s="3">
        <f t="shared" ref="AA10:AA11" si="15">MIN(S10:W10)</f>
        <v>3.4687700000000001</v>
      </c>
    </row>
    <row r="11" spans="1:27" ht="15.75" thickBot="1" x14ac:dyDescent="0.3">
      <c r="A11" s="4">
        <v>3</v>
      </c>
      <c r="B11" s="8">
        <v>3.6306400000000001</v>
      </c>
      <c r="C11" s="8">
        <v>3.6306099999999999</v>
      </c>
      <c r="D11" s="8">
        <v>3.6306099999999999</v>
      </c>
      <c r="E11" s="8">
        <v>3.6316199999999998</v>
      </c>
      <c r="F11" s="10">
        <v>3.6306600000000002</v>
      </c>
      <c r="G11" s="3">
        <f t="shared" si="8"/>
        <v>3.6308280000000002</v>
      </c>
      <c r="H11" s="3">
        <f t="shared" si="9"/>
        <v>4.4324936548170756E-4</v>
      </c>
      <c r="I11" s="3">
        <f t="shared" si="10"/>
        <v>3.6316199999999998</v>
      </c>
      <c r="J11" s="3">
        <f t="shared" si="11"/>
        <v>3.6306099999999999</v>
      </c>
      <c r="L11" s="28"/>
      <c r="M11" s="28"/>
      <c r="N11" s="28"/>
      <c r="O11" s="28"/>
      <c r="P11" s="28"/>
      <c r="R11" s="4">
        <v>3</v>
      </c>
      <c r="S11" s="8">
        <v>3.4995799999999999</v>
      </c>
      <c r="T11" s="8">
        <v>3.4996200000000002</v>
      </c>
      <c r="U11" s="8">
        <v>3.4996399999999999</v>
      </c>
      <c r="V11" s="8">
        <v>3.4995799999999999</v>
      </c>
      <c r="W11" s="8">
        <v>3.4996200000000002</v>
      </c>
      <c r="X11" s="3">
        <f t="shared" si="12"/>
        <v>3.4996079999999998</v>
      </c>
      <c r="Y11" s="3">
        <f t="shared" si="13"/>
        <v>2.6832815730040864E-5</v>
      </c>
      <c r="Z11" s="3">
        <f t="shared" si="14"/>
        <v>3.4996399999999999</v>
      </c>
      <c r="AA11" s="3">
        <f t="shared" si="15"/>
        <v>3.4995799999999999</v>
      </c>
    </row>
    <row r="12" spans="1:27" ht="15.75" thickBot="1" x14ac:dyDescent="0.3">
      <c r="L12" s="42" t="s">
        <v>32</v>
      </c>
      <c r="M12" s="43"/>
      <c r="N12" s="44"/>
      <c r="O12" s="28"/>
    </row>
    <row r="13" spans="1:27" ht="15.75" thickBot="1" x14ac:dyDescent="0.3">
      <c r="A13" s="15" t="s">
        <v>9</v>
      </c>
      <c r="B13" s="39" t="s">
        <v>33</v>
      </c>
      <c r="C13" s="40"/>
      <c r="D13" s="40"/>
      <c r="E13" s="40"/>
      <c r="F13" s="41"/>
      <c r="G13" s="15"/>
      <c r="H13" s="16"/>
      <c r="I13" s="6"/>
      <c r="J13" s="6"/>
      <c r="L13" s="45" t="s">
        <v>34</v>
      </c>
      <c r="M13" s="46"/>
      <c r="N13" s="47"/>
      <c r="O13" s="29"/>
      <c r="R13" s="15" t="s">
        <v>9</v>
      </c>
      <c r="S13" s="39" t="s">
        <v>33</v>
      </c>
      <c r="T13" s="40"/>
      <c r="U13" s="40"/>
      <c r="V13" s="40"/>
      <c r="W13" s="41"/>
      <c r="X13" s="15"/>
      <c r="Y13" s="16"/>
      <c r="Z13" s="6"/>
      <c r="AA13" s="6"/>
    </row>
    <row r="14" spans="1:27" ht="15.75" thickBot="1" x14ac:dyDescent="0.3">
      <c r="A14" s="15" t="s">
        <v>2</v>
      </c>
      <c r="B14" s="17">
        <v>1</v>
      </c>
      <c r="C14" s="18">
        <v>2</v>
      </c>
      <c r="D14" s="18">
        <v>3</v>
      </c>
      <c r="E14" s="18">
        <v>4</v>
      </c>
      <c r="F14" s="19">
        <v>5</v>
      </c>
      <c r="G14" s="20" t="s">
        <v>3</v>
      </c>
      <c r="H14" s="21" t="s">
        <v>11</v>
      </c>
      <c r="I14" s="21" t="s">
        <v>4</v>
      </c>
      <c r="J14" s="22" t="s">
        <v>5</v>
      </c>
      <c r="M14" s="62"/>
      <c r="N14" s="62"/>
      <c r="O14" s="62"/>
      <c r="P14" s="63"/>
      <c r="R14" s="15" t="s">
        <v>7</v>
      </c>
      <c r="S14" s="17">
        <v>1</v>
      </c>
      <c r="T14" s="18">
        <v>2</v>
      </c>
      <c r="U14" s="18">
        <v>3</v>
      </c>
      <c r="V14" s="18">
        <v>4</v>
      </c>
      <c r="W14" s="19">
        <v>5</v>
      </c>
      <c r="X14" s="20" t="s">
        <v>3</v>
      </c>
      <c r="Y14" s="21" t="s">
        <v>11</v>
      </c>
      <c r="Z14" s="21" t="s">
        <v>4</v>
      </c>
      <c r="AA14" s="22" t="s">
        <v>5</v>
      </c>
    </row>
    <row r="15" spans="1:27" x14ac:dyDescent="0.25">
      <c r="A15" s="3">
        <v>1</v>
      </c>
      <c r="B15" s="7">
        <f>B3-B9</f>
        <v>2.5889999999999969E-2</v>
      </c>
      <c r="C15" s="3">
        <f t="shared" ref="C15:F15" si="16">C3-C9</f>
        <v>2.5980000000000114E-2</v>
      </c>
      <c r="D15" s="3">
        <f t="shared" si="16"/>
        <v>2.5860000000000216E-2</v>
      </c>
      <c r="E15" s="3">
        <f t="shared" si="16"/>
        <v>2.5860000000000216E-2</v>
      </c>
      <c r="F15" s="3">
        <f t="shared" si="16"/>
        <v>2.5919999999999721E-2</v>
      </c>
      <c r="G15" s="3">
        <f>AVERAGE(B15:F15)</f>
        <v>2.5902000000000047E-2</v>
      </c>
      <c r="H15" s="3">
        <f>STDEV(B15:F15)</f>
        <v>5.0199601591975303E-5</v>
      </c>
      <c r="I15" s="3">
        <f>MAX(B15:F15)</f>
        <v>2.5980000000000114E-2</v>
      </c>
      <c r="J15" s="3">
        <f>MIN(B15:F15)</f>
        <v>2.5860000000000216E-2</v>
      </c>
      <c r="M15" s="64"/>
      <c r="N15" s="65"/>
      <c r="O15" s="65"/>
      <c r="P15" s="65"/>
      <c r="R15" s="3">
        <v>1</v>
      </c>
      <c r="S15" s="3">
        <f>S3-S9</f>
        <v>1.8730000000000135E-2</v>
      </c>
      <c r="T15" s="3">
        <f t="shared" ref="T15:W15" si="17">T3-T9</f>
        <v>1.8770000000000397E-2</v>
      </c>
      <c r="U15" s="3">
        <f t="shared" si="17"/>
        <v>1.8780000000000019E-2</v>
      </c>
      <c r="V15" s="3">
        <f t="shared" si="17"/>
        <v>1.8740000000000201E-2</v>
      </c>
      <c r="W15" s="3">
        <f t="shared" si="17"/>
        <v>1.8769999999999953E-2</v>
      </c>
      <c r="X15" s="3">
        <f>AVERAGE(S15:W15)</f>
        <v>1.8758000000000143E-2</v>
      </c>
      <c r="Y15" s="3">
        <f>STDEV(S15:W15)</f>
        <v>2.1679483388646711E-5</v>
      </c>
      <c r="Z15" s="3">
        <f>MAX(S15:W15)</f>
        <v>1.8780000000000019E-2</v>
      </c>
      <c r="AA15" s="3">
        <f>MIN(S15:W15)</f>
        <v>1.8730000000000135E-2</v>
      </c>
    </row>
    <row r="16" spans="1:27" ht="15.75" thickBot="1" x14ac:dyDescent="0.3">
      <c r="A16" s="4">
        <v>2</v>
      </c>
      <c r="B16" s="3">
        <f t="shared" ref="B16:F17" si="18">B4-B10</f>
        <v>2.6149999999999896E-2</v>
      </c>
      <c r="C16" s="3">
        <f t="shared" si="18"/>
        <v>2.6180000000000092E-2</v>
      </c>
      <c r="D16" s="3">
        <f t="shared" si="18"/>
        <v>2.613999999999983E-2</v>
      </c>
      <c r="E16" s="3">
        <f t="shared" si="18"/>
        <v>2.6159999999999961E-2</v>
      </c>
      <c r="F16" s="3">
        <f t="shared" si="18"/>
        <v>2.6100000000000012E-2</v>
      </c>
      <c r="G16" s="3">
        <f t="shared" ref="G16:G17" si="19">AVERAGE(B16:F16)</f>
        <v>2.6145999999999957E-2</v>
      </c>
      <c r="H16" s="3">
        <f t="shared" ref="H16:H17" si="20">STDEV(B16:F16)</f>
        <v>2.9664793948404836E-5</v>
      </c>
      <c r="I16" s="3">
        <f t="shared" ref="I16:I17" si="21">MAX(B16:F16)</f>
        <v>2.6180000000000092E-2</v>
      </c>
      <c r="J16" s="3">
        <f t="shared" ref="J16:J17" si="22">MIN(B16:F16)</f>
        <v>2.6100000000000012E-2</v>
      </c>
      <c r="M16" s="64"/>
      <c r="N16" s="65"/>
      <c r="O16" s="65"/>
      <c r="P16" s="65"/>
      <c r="R16" s="4">
        <v>2</v>
      </c>
      <c r="S16" s="3">
        <f t="shared" ref="S16:W17" si="23">S4-S10</f>
        <v>2.8909999999999769E-2</v>
      </c>
      <c r="T16" s="3">
        <f t="shared" si="23"/>
        <v>2.8959999999999653E-2</v>
      </c>
      <c r="U16" s="3">
        <f t="shared" si="23"/>
        <v>2.8950000000000031E-2</v>
      </c>
      <c r="V16" s="3">
        <f t="shared" si="23"/>
        <v>2.89299999999999E-2</v>
      </c>
      <c r="W16" s="3">
        <f t="shared" si="23"/>
        <v>2.8949999999999587E-2</v>
      </c>
      <c r="X16" s="3">
        <f t="shared" ref="X16:X17" si="24">AVERAGE(S16:W16)</f>
        <v>2.8939999999999789E-2</v>
      </c>
      <c r="Y16" s="3">
        <f t="shared" ref="Y16:Y17" si="25">STDEV(S16:W16)</f>
        <v>1.9999999999964491E-5</v>
      </c>
      <c r="Z16" s="3">
        <f t="shared" ref="Z16:Z17" si="26">MAX(S16:W16)</f>
        <v>2.8959999999999653E-2</v>
      </c>
      <c r="AA16" s="3">
        <f t="shared" ref="AA16:AA17" si="27">MIN(S16:W16)</f>
        <v>2.8909999999999769E-2</v>
      </c>
    </row>
    <row r="17" spans="1:27" ht="15.75" thickBot="1" x14ac:dyDescent="0.3">
      <c r="A17" s="4">
        <v>3</v>
      </c>
      <c r="B17" s="3">
        <f t="shared" si="18"/>
        <v>2.2549999999999848E-2</v>
      </c>
      <c r="C17" s="3">
        <f t="shared" si="18"/>
        <v>2.2610000000000241E-2</v>
      </c>
      <c r="D17" s="3">
        <f t="shared" si="18"/>
        <v>2.2600000000000176E-2</v>
      </c>
      <c r="E17" s="3">
        <f t="shared" si="18"/>
        <v>2.1560000000000024E-2</v>
      </c>
      <c r="F17" s="3">
        <f t="shared" si="18"/>
        <v>2.2559999999999913E-2</v>
      </c>
      <c r="G17" s="3">
        <f t="shared" si="19"/>
        <v>2.2376000000000042E-2</v>
      </c>
      <c r="H17" s="3">
        <f t="shared" si="20"/>
        <v>4.5686978451197344E-4</v>
      </c>
      <c r="I17" s="3">
        <f t="shared" si="21"/>
        <v>2.2610000000000241E-2</v>
      </c>
      <c r="J17" s="3">
        <f t="shared" si="22"/>
        <v>2.1560000000000024E-2</v>
      </c>
      <c r="N17" s="59" t="s">
        <v>38</v>
      </c>
      <c r="O17" s="60"/>
      <c r="P17" s="61">
        <v>8.8000000000000003E-4</v>
      </c>
      <c r="R17" s="4">
        <v>3</v>
      </c>
      <c r="S17" s="3">
        <f t="shared" si="23"/>
        <v>1.9249999999999989E-2</v>
      </c>
      <c r="T17" s="3">
        <f t="shared" si="23"/>
        <v>1.9219999999999793E-2</v>
      </c>
      <c r="U17" s="3">
        <f t="shared" si="23"/>
        <v>1.919000000000004E-2</v>
      </c>
      <c r="V17" s="3">
        <f t="shared" si="23"/>
        <v>1.9320000000000004E-2</v>
      </c>
      <c r="W17" s="3">
        <f t="shared" si="23"/>
        <v>1.9229999999999858E-2</v>
      </c>
      <c r="X17" s="3">
        <f t="shared" si="24"/>
        <v>1.9241999999999936E-2</v>
      </c>
      <c r="Y17" s="3">
        <f t="shared" si="25"/>
        <v>4.8682645778574799E-5</v>
      </c>
      <c r="Z17" s="3">
        <f t="shared" si="26"/>
        <v>1.9320000000000004E-2</v>
      </c>
      <c r="AA17" s="3">
        <f t="shared" si="27"/>
        <v>1.919000000000004E-2</v>
      </c>
    </row>
    <row r="18" spans="1:27" ht="15.75" thickBot="1" x14ac:dyDescent="0.3"/>
    <row r="19" spans="1:27" ht="15.75" thickBot="1" x14ac:dyDescent="0.3">
      <c r="A19" s="15" t="s">
        <v>9</v>
      </c>
      <c r="B19" s="39" t="s">
        <v>35</v>
      </c>
      <c r="C19" s="40"/>
      <c r="D19" s="40"/>
      <c r="E19" s="40"/>
      <c r="F19" s="41"/>
      <c r="G19" s="15"/>
      <c r="H19" s="16"/>
      <c r="I19" s="6"/>
      <c r="J19" s="6"/>
      <c r="R19" s="15" t="s">
        <v>9</v>
      </c>
      <c r="S19" s="39" t="s">
        <v>35</v>
      </c>
      <c r="T19" s="40"/>
      <c r="U19" s="40"/>
      <c r="V19" s="40"/>
      <c r="W19" s="41"/>
      <c r="X19" s="15"/>
      <c r="Y19" s="16"/>
      <c r="Z19" s="6"/>
      <c r="AA19" s="6"/>
    </row>
    <row r="20" spans="1:27" ht="15.75" thickBot="1" x14ac:dyDescent="0.3">
      <c r="A20" s="15" t="s">
        <v>2</v>
      </c>
      <c r="B20" s="17">
        <v>1</v>
      </c>
      <c r="C20" s="18">
        <v>2</v>
      </c>
      <c r="D20" s="18">
        <v>3</v>
      </c>
      <c r="E20" s="18">
        <v>4</v>
      </c>
      <c r="F20" s="19">
        <v>5</v>
      </c>
      <c r="G20" s="20" t="s">
        <v>3</v>
      </c>
      <c r="H20" s="21" t="s">
        <v>11</v>
      </c>
      <c r="I20" s="21" t="s">
        <v>4</v>
      </c>
      <c r="J20" s="22" t="s">
        <v>5</v>
      </c>
      <c r="R20" s="15" t="s">
        <v>7</v>
      </c>
      <c r="S20" s="17">
        <v>1</v>
      </c>
      <c r="T20" s="18">
        <v>2</v>
      </c>
      <c r="U20" s="18">
        <v>3</v>
      </c>
      <c r="V20" s="18">
        <v>4</v>
      </c>
      <c r="W20" s="19">
        <v>5</v>
      </c>
      <c r="X20" s="20" t="s">
        <v>3</v>
      </c>
      <c r="Y20" s="21" t="s">
        <v>11</v>
      </c>
      <c r="Z20" s="21" t="s">
        <v>4</v>
      </c>
      <c r="AA20" s="22" t="s">
        <v>5</v>
      </c>
    </row>
    <row r="21" spans="1:27" x14ac:dyDescent="0.25">
      <c r="A21" s="3">
        <v>1</v>
      </c>
      <c r="B21" s="7">
        <f>B15-$P$17</f>
        <v>2.500999999999997E-2</v>
      </c>
      <c r="C21" s="7">
        <f t="shared" ref="B21:F23" si="28">C15-$P$17</f>
        <v>2.5100000000000115E-2</v>
      </c>
      <c r="D21" s="7">
        <f t="shared" si="28"/>
        <v>2.4980000000000217E-2</v>
      </c>
      <c r="E21" s="7">
        <f t="shared" si="28"/>
        <v>2.4980000000000217E-2</v>
      </c>
      <c r="F21" s="7">
        <f t="shared" si="28"/>
        <v>2.5039999999999722E-2</v>
      </c>
      <c r="G21" s="3">
        <f>AVERAGE(B21:F21)</f>
        <v>2.5022000000000051E-2</v>
      </c>
      <c r="H21" s="3">
        <f>STDEV(B21:F21)</f>
        <v>5.019960159197531E-5</v>
      </c>
      <c r="I21" s="3">
        <f>MAX(B21:F21)</f>
        <v>2.5100000000000115E-2</v>
      </c>
      <c r="J21" s="3">
        <f>MIN(B21:F21)</f>
        <v>2.4980000000000217E-2</v>
      </c>
      <c r="R21" s="3">
        <v>1</v>
      </c>
      <c r="S21" s="7">
        <f>S15-$P$17</f>
        <v>1.7850000000000137E-2</v>
      </c>
      <c r="T21" s="7">
        <f t="shared" ref="T21:W21" si="29">T15-$P$17</f>
        <v>1.7890000000000399E-2</v>
      </c>
      <c r="U21" s="7">
        <f t="shared" si="29"/>
        <v>1.790000000000002E-2</v>
      </c>
      <c r="V21" s="7">
        <f t="shared" si="29"/>
        <v>1.7860000000000202E-2</v>
      </c>
      <c r="W21" s="7">
        <f t="shared" si="29"/>
        <v>1.7889999999999955E-2</v>
      </c>
      <c r="X21" s="3">
        <f>AVERAGE(S21:W21)</f>
        <v>1.7878000000000144E-2</v>
      </c>
      <c r="Y21" s="3">
        <f>STDEV(S21:W21)</f>
        <v>2.1679483388646711E-5</v>
      </c>
      <c r="Z21" s="3">
        <f>MAX(S21:W21)</f>
        <v>1.790000000000002E-2</v>
      </c>
      <c r="AA21" s="3">
        <f>MIN(S21:W21)</f>
        <v>1.7850000000000137E-2</v>
      </c>
    </row>
    <row r="22" spans="1:27" x14ac:dyDescent="0.25">
      <c r="A22" s="4">
        <v>2</v>
      </c>
      <c r="B22" s="7">
        <f>B16-$P$17</f>
        <v>2.5269999999999897E-2</v>
      </c>
      <c r="C22" s="7">
        <f t="shared" si="28"/>
        <v>2.5300000000000093E-2</v>
      </c>
      <c r="D22" s="7">
        <f t="shared" si="28"/>
        <v>2.5259999999999831E-2</v>
      </c>
      <c r="E22" s="7">
        <f t="shared" si="28"/>
        <v>2.5279999999999962E-2</v>
      </c>
      <c r="F22" s="7">
        <f t="shared" si="28"/>
        <v>2.5220000000000013E-2</v>
      </c>
      <c r="G22" s="3">
        <f t="shared" ref="G22:G23" si="30">AVERAGE(B22:F22)</f>
        <v>2.5265999999999962E-2</v>
      </c>
      <c r="H22" s="3">
        <f t="shared" ref="H22:H23" si="31">STDEV(B22:F22)</f>
        <v>2.9664793948404836E-5</v>
      </c>
      <c r="I22" s="3">
        <f t="shared" ref="I22:I23" si="32">MAX(B22:F22)</f>
        <v>2.5300000000000093E-2</v>
      </c>
      <c r="J22" s="3">
        <f t="shared" ref="J22:J23" si="33">MIN(B22:F22)</f>
        <v>2.5220000000000013E-2</v>
      </c>
      <c r="R22" s="4">
        <v>2</v>
      </c>
      <c r="S22" s="7">
        <f t="shared" ref="S22:W23" si="34">S16-$P$17</f>
        <v>2.802999999999977E-2</v>
      </c>
      <c r="T22" s="7">
        <f t="shared" si="34"/>
        <v>2.8079999999999654E-2</v>
      </c>
      <c r="U22" s="7">
        <f t="shared" si="34"/>
        <v>2.8070000000000032E-2</v>
      </c>
      <c r="V22" s="7">
        <f t="shared" si="34"/>
        <v>2.8049999999999901E-2</v>
      </c>
      <c r="W22" s="7">
        <f t="shared" si="34"/>
        <v>2.8069999999999588E-2</v>
      </c>
      <c r="X22" s="3">
        <f t="shared" ref="X22:X23" si="35">AVERAGE(S22:W22)</f>
        <v>2.805999999999979E-2</v>
      </c>
      <c r="Y22" s="3">
        <f t="shared" ref="Y22:Y23" si="36">STDEV(S22:W22)</f>
        <v>1.9999999999964491E-5</v>
      </c>
      <c r="Z22" s="3">
        <f t="shared" ref="Z22:Z23" si="37">MAX(S22:W22)</f>
        <v>2.8079999999999654E-2</v>
      </c>
      <c r="AA22" s="3">
        <f t="shared" ref="AA22:AA23" si="38">MIN(S22:W22)</f>
        <v>2.802999999999977E-2</v>
      </c>
    </row>
    <row r="23" spans="1:27" x14ac:dyDescent="0.25">
      <c r="A23" s="4">
        <v>3</v>
      </c>
      <c r="B23" s="7">
        <f t="shared" si="28"/>
        <v>2.1669999999999849E-2</v>
      </c>
      <c r="C23" s="7">
        <f t="shared" si="28"/>
        <v>2.1730000000000242E-2</v>
      </c>
      <c r="D23" s="7">
        <f t="shared" si="28"/>
        <v>2.1720000000000177E-2</v>
      </c>
      <c r="E23" s="7">
        <f t="shared" si="28"/>
        <v>2.0680000000000025E-2</v>
      </c>
      <c r="F23" s="7">
        <f t="shared" si="28"/>
        <v>2.1679999999999915E-2</v>
      </c>
      <c r="G23" s="3">
        <f t="shared" si="30"/>
        <v>2.1496000000000043E-2</v>
      </c>
      <c r="H23" s="3">
        <f t="shared" si="31"/>
        <v>4.5686978451197344E-4</v>
      </c>
      <c r="I23" s="3">
        <f t="shared" si="32"/>
        <v>2.1730000000000242E-2</v>
      </c>
      <c r="J23" s="3">
        <f t="shared" si="33"/>
        <v>2.0680000000000025E-2</v>
      </c>
      <c r="R23" s="4">
        <v>3</v>
      </c>
      <c r="S23" s="7">
        <f t="shared" si="34"/>
        <v>1.8369999999999991E-2</v>
      </c>
      <c r="T23" s="7">
        <f t="shared" si="34"/>
        <v>1.8339999999999794E-2</v>
      </c>
      <c r="U23" s="7">
        <f t="shared" si="34"/>
        <v>1.8310000000000042E-2</v>
      </c>
      <c r="V23" s="7">
        <f t="shared" si="34"/>
        <v>1.8440000000000005E-2</v>
      </c>
      <c r="W23" s="7">
        <f t="shared" si="34"/>
        <v>1.8349999999999859E-2</v>
      </c>
      <c r="X23" s="3">
        <f t="shared" si="35"/>
        <v>1.8361999999999941E-2</v>
      </c>
      <c r="Y23" s="3">
        <f t="shared" si="36"/>
        <v>4.8682645778574799E-5</v>
      </c>
      <c r="Z23" s="3">
        <f t="shared" si="37"/>
        <v>1.8440000000000005E-2</v>
      </c>
      <c r="AA23" s="3">
        <f t="shared" si="38"/>
        <v>1.8310000000000042E-2</v>
      </c>
    </row>
    <row r="24" spans="1:27" ht="15.75" thickBot="1" x14ac:dyDescent="0.3"/>
    <row r="25" spans="1:27" ht="15.75" thickBot="1" x14ac:dyDescent="0.3">
      <c r="A25" s="15" t="s">
        <v>9</v>
      </c>
      <c r="B25" s="39" t="s">
        <v>36</v>
      </c>
      <c r="C25" s="40"/>
      <c r="D25" s="40"/>
      <c r="E25" s="40"/>
      <c r="F25" s="41"/>
      <c r="G25" s="15"/>
      <c r="H25" s="16"/>
      <c r="I25" s="6"/>
      <c r="J25" s="6"/>
      <c r="R25" s="15" t="s">
        <v>9</v>
      </c>
      <c r="S25" s="39" t="s">
        <v>36</v>
      </c>
      <c r="T25" s="40"/>
      <c r="U25" s="40"/>
      <c r="V25" s="40"/>
      <c r="W25" s="41"/>
      <c r="X25" s="15"/>
      <c r="Y25" s="16"/>
      <c r="Z25" s="6"/>
      <c r="AA25" s="6"/>
    </row>
    <row r="26" spans="1:27" ht="15.75" thickBot="1" x14ac:dyDescent="0.3">
      <c r="A26" s="15" t="s">
        <v>2</v>
      </c>
      <c r="B26" s="17">
        <v>1</v>
      </c>
      <c r="C26" s="18">
        <v>2</v>
      </c>
      <c r="D26" s="18">
        <v>3</v>
      </c>
      <c r="E26" s="18">
        <v>4</v>
      </c>
      <c r="F26" s="19">
        <v>5</v>
      </c>
      <c r="G26" s="20" t="s">
        <v>3</v>
      </c>
      <c r="H26" s="21" t="s">
        <v>11</v>
      </c>
      <c r="I26" s="21" t="s">
        <v>4</v>
      </c>
      <c r="J26" s="22" t="s">
        <v>5</v>
      </c>
      <c r="R26" s="15" t="s">
        <v>7</v>
      </c>
      <c r="S26" s="17">
        <v>1</v>
      </c>
      <c r="T26" s="18">
        <v>2</v>
      </c>
      <c r="U26" s="18">
        <v>3</v>
      </c>
      <c r="V26" s="18">
        <v>4</v>
      </c>
      <c r="W26" s="19">
        <v>5</v>
      </c>
      <c r="X26" s="20" t="s">
        <v>3</v>
      </c>
      <c r="Y26" s="21" t="s">
        <v>11</v>
      </c>
      <c r="Z26" s="21" t="s">
        <v>4</v>
      </c>
      <c r="AA26" s="22" t="s">
        <v>5</v>
      </c>
    </row>
    <row r="27" spans="1:27" x14ac:dyDescent="0.25">
      <c r="A27" s="3">
        <v>1</v>
      </c>
      <c r="B27" s="3">
        <f>(($O$4*B21)/($P$7*$P$5*$O$10))</f>
        <v>6.4394789967652253</v>
      </c>
      <c r="C27" s="3">
        <f t="shared" ref="C27:E27" si="39">(($O$4*C21)/($P$7*$P$5*$O$10))</f>
        <v>6.4626518520115184</v>
      </c>
      <c r="D27" s="3">
        <f t="shared" si="39"/>
        <v>6.4317547116832037</v>
      </c>
      <c r="E27" s="3">
        <f t="shared" si="39"/>
        <v>6.4317547116832037</v>
      </c>
      <c r="F27" s="3">
        <f>(($O$4*F21)/($P$7*$P$5*$O$10))</f>
        <v>6.447203281847246</v>
      </c>
      <c r="G27" s="3">
        <f>AVERAGE(B27:F27)</f>
        <v>6.4425687107980796</v>
      </c>
      <c r="H27" s="3">
        <f>STDEV(B27:F27)</f>
        <v>1.2925201123450514E-2</v>
      </c>
      <c r="I27" s="3">
        <f>MAX(B27:F27)</f>
        <v>6.4626518520115184</v>
      </c>
      <c r="J27" s="3">
        <f>MIN(B27:F27)</f>
        <v>6.4317547116832037</v>
      </c>
      <c r="R27" s="3">
        <v>1</v>
      </c>
      <c r="S27" s="3">
        <f>(($O$4*S21)/($P$7*$P$5*$O$10))</f>
        <v>4.595949623840875</v>
      </c>
      <c r="T27" s="3">
        <f t="shared" ref="T27:W27" si="40">(($O$4*T21)/($P$7*$P$5*$O$10))</f>
        <v>4.606248670617056</v>
      </c>
      <c r="U27" s="3">
        <f t="shared" si="40"/>
        <v>4.6088234323109871</v>
      </c>
      <c r="V27" s="3">
        <f t="shared" si="40"/>
        <v>4.5985243855349198</v>
      </c>
      <c r="W27" s="3">
        <f t="shared" si="40"/>
        <v>4.6062486706169414</v>
      </c>
      <c r="X27" s="3">
        <f>AVERAGE(S27:W27)</f>
        <v>4.6031589565841555</v>
      </c>
      <c r="Y27" s="3">
        <f>STDEV(S27:W27)</f>
        <v>5.5819503375413235E-3</v>
      </c>
      <c r="Z27" s="3">
        <f>MAX(S27:W27)</f>
        <v>4.6088234323109871</v>
      </c>
      <c r="AA27" s="3">
        <f>MIN(S27:W27)</f>
        <v>4.595949623840875</v>
      </c>
    </row>
    <row r="28" spans="1:27" x14ac:dyDescent="0.25">
      <c r="A28" s="4">
        <v>2</v>
      </c>
      <c r="B28" s="3">
        <f t="shared" ref="B28:F29" si="41">(($O$4*B22)/($P$7*$P$5*$O$10))</f>
        <v>6.5064228008099469</v>
      </c>
      <c r="C28" s="3">
        <f t="shared" si="41"/>
        <v>6.5141470858920822</v>
      </c>
      <c r="D28" s="3">
        <f t="shared" si="41"/>
        <v>6.5038480391159013</v>
      </c>
      <c r="E28" s="3">
        <f t="shared" si="41"/>
        <v>6.5089975625039918</v>
      </c>
      <c r="F28" s="3">
        <f t="shared" si="41"/>
        <v>6.493548992339834</v>
      </c>
      <c r="G28" s="3">
        <f t="shared" ref="G28:G29" si="42">AVERAGE(B28:F28)</f>
        <v>6.5053928961323511</v>
      </c>
      <c r="H28" s="3">
        <f t="shared" ref="H28:H29" si="43">STDEV(B28:F28)</f>
        <v>7.6379775119600323E-3</v>
      </c>
      <c r="I28" s="3">
        <f t="shared" ref="I28:I29" si="44">MAX(B28:F28)</f>
        <v>6.5141470858920822</v>
      </c>
      <c r="J28" s="3">
        <f t="shared" ref="J28:J29" si="45">MIN(B28:F28)</f>
        <v>6.493548992339834</v>
      </c>
      <c r="R28" s="4">
        <v>2</v>
      </c>
      <c r="S28" s="3">
        <f t="shared" ref="S28:W29" si="46">(($O$4*S22)/($P$7*$P$5*$O$10))</f>
        <v>7.2170570283617757</v>
      </c>
      <c r="T28" s="3">
        <f t="shared" si="46"/>
        <v>7.2299308368318869</v>
      </c>
      <c r="U28" s="3">
        <f t="shared" si="46"/>
        <v>7.2273560751379566</v>
      </c>
      <c r="V28" s="3">
        <f t="shared" si="46"/>
        <v>7.2222065517498661</v>
      </c>
      <c r="W28" s="3">
        <f t="shared" si="46"/>
        <v>7.2273560751378412</v>
      </c>
      <c r="X28" s="3">
        <f t="shared" ref="X28:X29" si="47">AVERAGE(S28:W28)</f>
        <v>7.2247813134438648</v>
      </c>
      <c r="Y28" s="3">
        <f t="shared" ref="Y28:Y29" si="48">STDEV(S28:W28)</f>
        <v>5.1495233880473066E-3</v>
      </c>
      <c r="Z28" s="3">
        <f t="shared" ref="Z28:Z29" si="49">MAX(S28:W28)</f>
        <v>7.2299308368318869</v>
      </c>
      <c r="AA28" s="3">
        <f t="shared" ref="AA28:AA29" si="50">MIN(S28:W28)</f>
        <v>7.2170570283617757</v>
      </c>
    </row>
    <row r="29" spans="1:27" ht="15.75" thickBot="1" x14ac:dyDescent="0.3">
      <c r="A29" s="4">
        <v>3</v>
      </c>
      <c r="B29" s="3">
        <f t="shared" si="41"/>
        <v>5.5795085909596809</v>
      </c>
      <c r="C29" s="3">
        <f t="shared" si="41"/>
        <v>5.5949571611239524</v>
      </c>
      <c r="D29" s="3">
        <f t="shared" si="41"/>
        <v>5.5923823994299076</v>
      </c>
      <c r="E29" s="3">
        <f t="shared" si="41"/>
        <v>5.3246071832509063</v>
      </c>
      <c r="F29" s="3">
        <f t="shared" si="41"/>
        <v>5.5820833526537266</v>
      </c>
      <c r="G29" s="3">
        <f t="shared" si="42"/>
        <v>5.5347077374836342</v>
      </c>
      <c r="H29" s="3">
        <f t="shared" si="43"/>
        <v>0.1176330820320476</v>
      </c>
      <c r="I29" s="3">
        <f t="shared" si="44"/>
        <v>5.5949571611239524</v>
      </c>
      <c r="J29" s="3">
        <f t="shared" si="45"/>
        <v>5.3246071832509063</v>
      </c>
      <c r="R29" s="4">
        <v>3</v>
      </c>
      <c r="S29" s="3">
        <f t="shared" si="46"/>
        <v>4.7298372319303184</v>
      </c>
      <c r="T29" s="3">
        <f t="shared" si="46"/>
        <v>4.7221129468481822</v>
      </c>
      <c r="U29" s="3">
        <f t="shared" si="46"/>
        <v>4.7143886617661606</v>
      </c>
      <c r="V29" s="3">
        <f t="shared" si="46"/>
        <v>4.7478605637885209</v>
      </c>
      <c r="W29" s="3">
        <f t="shared" si="46"/>
        <v>4.724687708542227</v>
      </c>
      <c r="X29" s="3">
        <f t="shared" si="47"/>
        <v>4.7277774225750822</v>
      </c>
      <c r="Y29" s="3">
        <f t="shared" si="48"/>
        <v>1.2534621151463041E-2</v>
      </c>
      <c r="Z29" s="3">
        <f t="shared" si="49"/>
        <v>4.7478605637885209</v>
      </c>
      <c r="AA29" s="3">
        <f t="shared" si="50"/>
        <v>4.7143886617661606</v>
      </c>
    </row>
    <row r="30" spans="1:27" ht="15.75" thickBot="1" x14ac:dyDescent="0.3">
      <c r="A30" s="6"/>
      <c r="B30" s="6"/>
      <c r="C30" s="6"/>
      <c r="D30" s="6"/>
      <c r="E30" s="6"/>
      <c r="F30" s="6"/>
      <c r="G30" s="31">
        <f>AVERAGE(B27:F29)</f>
        <v>6.1608897814713552</v>
      </c>
      <c r="H30" s="32">
        <f>STDEV(B27:F29)</f>
        <v>0.46344198306212242</v>
      </c>
      <c r="I30" s="6"/>
      <c r="J30" s="6"/>
      <c r="R30" s="6"/>
      <c r="S30" s="6"/>
      <c r="T30" s="6"/>
      <c r="U30" s="6"/>
      <c r="V30" s="6"/>
      <c r="W30" s="6"/>
      <c r="X30" s="31">
        <f>AVERAGE(S27:W29)</f>
        <v>5.518572564201035</v>
      </c>
      <c r="Y30" s="32">
        <f>STDEV(S27:W29)</f>
        <v>1.2499513074819877</v>
      </c>
      <c r="Z30" s="6"/>
      <c r="AA30" s="6"/>
    </row>
    <row r="31" spans="1:27" ht="15.75" thickBot="1" x14ac:dyDescent="0.3"/>
    <row r="32" spans="1:27" ht="15.75" thickBot="1" x14ac:dyDescent="0.3">
      <c r="A32" s="15" t="s">
        <v>9</v>
      </c>
      <c r="B32" s="39" t="s">
        <v>37</v>
      </c>
      <c r="C32" s="40"/>
      <c r="D32" s="40"/>
      <c r="E32" s="40"/>
      <c r="F32" s="41"/>
      <c r="G32" s="15"/>
      <c r="H32" s="16"/>
      <c r="I32" s="6"/>
      <c r="J32" s="6"/>
      <c r="R32" s="15" t="s">
        <v>9</v>
      </c>
      <c r="S32" s="39" t="s">
        <v>37</v>
      </c>
      <c r="T32" s="40"/>
      <c r="U32" s="40"/>
      <c r="V32" s="40"/>
      <c r="W32" s="41"/>
      <c r="X32" s="15"/>
      <c r="Y32" s="16"/>
      <c r="Z32" s="6"/>
      <c r="AA32" s="6"/>
    </row>
    <row r="33" spans="1:27" ht="15.75" thickBot="1" x14ac:dyDescent="0.3">
      <c r="A33" s="15" t="s">
        <v>2</v>
      </c>
      <c r="B33" s="17">
        <v>1</v>
      </c>
      <c r="C33" s="18">
        <v>2</v>
      </c>
      <c r="D33" s="18">
        <v>3</v>
      </c>
      <c r="E33" s="18">
        <v>4</v>
      </c>
      <c r="F33" s="19">
        <v>5</v>
      </c>
      <c r="G33" s="20" t="s">
        <v>3</v>
      </c>
      <c r="H33" s="21" t="s">
        <v>11</v>
      </c>
      <c r="I33" s="21" t="s">
        <v>4</v>
      </c>
      <c r="J33" s="22" t="s">
        <v>5</v>
      </c>
      <c r="R33" s="15" t="s">
        <v>7</v>
      </c>
      <c r="S33" s="17">
        <v>1</v>
      </c>
      <c r="T33" s="18">
        <v>2</v>
      </c>
      <c r="U33" s="18">
        <v>3</v>
      </c>
      <c r="V33" s="18">
        <v>4</v>
      </c>
      <c r="W33" s="19">
        <v>5</v>
      </c>
      <c r="X33" s="20" t="s">
        <v>3</v>
      </c>
      <c r="Y33" s="21" t="s">
        <v>11</v>
      </c>
      <c r="Z33" s="21" t="s">
        <v>4</v>
      </c>
      <c r="AA33" s="22" t="s">
        <v>5</v>
      </c>
    </row>
    <row r="34" spans="1:27" x14ac:dyDescent="0.25">
      <c r="A34" s="3">
        <v>1</v>
      </c>
      <c r="B34" s="3">
        <f>(($P$4*B21)/($P$7*$P$5*$O$10))</f>
        <v>0.16350677104829964</v>
      </c>
      <c r="C34" s="3">
        <f t="shared" ref="C34:F36" si="51">(($P$4*C21)/($P$7*$P$5*$O$10))</f>
        <v>0.16409516006846639</v>
      </c>
      <c r="D34" s="3">
        <f t="shared" si="51"/>
        <v>0.16331064137491264</v>
      </c>
      <c r="E34" s="3">
        <f t="shared" si="51"/>
        <v>0.16331064137491264</v>
      </c>
      <c r="F34" s="3">
        <f t="shared" si="51"/>
        <v>0.16370290072168661</v>
      </c>
      <c r="G34" s="3">
        <f>AVERAGE(B34:F34)</f>
        <v>0.16358522291765559</v>
      </c>
      <c r="H34" s="3">
        <f>STDEV(B34:F34)</f>
        <v>3.281877154824069E-4</v>
      </c>
      <c r="I34" s="3">
        <f>MAX(B34:F34)</f>
        <v>0.16409516006846639</v>
      </c>
      <c r="J34" s="3">
        <f>MIN(B34:F34)</f>
        <v>0.16331064137491264</v>
      </c>
      <c r="R34" s="3">
        <v>1</v>
      </c>
      <c r="S34" s="3">
        <f>(($P$4*S21)/($P$7*$P$5*$O$10))</f>
        <v>0.11669715566622046</v>
      </c>
      <c r="T34" s="3">
        <f t="shared" ref="T34:W34" si="52">(($P$4*T21)/($P$7*$P$5*$O$10))</f>
        <v>0.116958661897407</v>
      </c>
      <c r="U34" s="3">
        <f t="shared" si="52"/>
        <v>0.11702403845520072</v>
      </c>
      <c r="V34" s="3">
        <f t="shared" si="52"/>
        <v>0.11676253222401711</v>
      </c>
      <c r="W34" s="3">
        <f t="shared" si="52"/>
        <v>0.1169586618974041</v>
      </c>
      <c r="X34" s="3">
        <f>AVERAGE(S34:W34)</f>
        <v>0.11688021002804987</v>
      </c>
      <c r="Y34" s="3">
        <f>STDEV(S34:W34)</f>
        <v>1.4173299987496949E-4</v>
      </c>
      <c r="Z34" s="3">
        <f>MAX(S34:W34)</f>
        <v>0.11702403845520072</v>
      </c>
      <c r="AA34" s="3">
        <f>MIN(S34:W34)</f>
        <v>0.11669715566622046</v>
      </c>
    </row>
    <row r="35" spans="1:27" x14ac:dyDescent="0.25">
      <c r="A35" s="4">
        <v>2</v>
      </c>
      <c r="B35" s="3">
        <f>(($P$4*B22)/($P$7*$P$5*$O$10))</f>
        <v>0.16520656155100039</v>
      </c>
      <c r="C35" s="3">
        <f t="shared" si="51"/>
        <v>0.16540269122439027</v>
      </c>
      <c r="D35" s="3">
        <f t="shared" si="51"/>
        <v>0.16514118499320377</v>
      </c>
      <c r="E35" s="3">
        <f t="shared" si="51"/>
        <v>0.16527193810879701</v>
      </c>
      <c r="F35" s="3">
        <f t="shared" si="51"/>
        <v>0.16487967876202014</v>
      </c>
      <c r="G35" s="3">
        <f t="shared" ref="G35:G36" si="53">AVERAGE(B35:F35)</f>
        <v>0.16518041092788233</v>
      </c>
      <c r="H35" s="3">
        <f t="shared" ref="H35:H36" si="54">STDEV(B35:F35)</f>
        <v>1.9393821160802684E-4</v>
      </c>
      <c r="I35" s="3">
        <f t="shared" ref="I35:I36" si="55">MAX(B35:F35)</f>
        <v>0.16540269122439027</v>
      </c>
      <c r="J35" s="3">
        <f t="shared" ref="J35:J36" si="56">MIN(B35:F35)</f>
        <v>0.16487967876202014</v>
      </c>
      <c r="R35" s="4">
        <v>2</v>
      </c>
      <c r="S35" s="3">
        <f t="shared" ref="S35:W36" si="57">(($P$4*S22)/($P$7*$P$5*$O$10))</f>
        <v>0.18325049150275116</v>
      </c>
      <c r="T35" s="3">
        <f t="shared" si="57"/>
        <v>0.18357737429173138</v>
      </c>
      <c r="U35" s="3">
        <f t="shared" si="57"/>
        <v>0.18351199773393767</v>
      </c>
      <c r="V35" s="3">
        <f t="shared" si="57"/>
        <v>0.1833812446183444</v>
      </c>
      <c r="W35" s="3">
        <f t="shared" si="57"/>
        <v>0.18351199773393476</v>
      </c>
      <c r="X35" s="3">
        <f t="shared" ref="X35:X36" si="58">AVERAGE(S35:W35)</f>
        <v>0.18344662117613988</v>
      </c>
      <c r="Y35" s="3">
        <f t="shared" ref="Y35:Y36" si="59">STDEV(S35:W35)</f>
        <v>1.3075311559216166E-4</v>
      </c>
      <c r="Z35" s="3">
        <f t="shared" ref="Z35:Z36" si="60">MAX(S35:W35)</f>
        <v>0.18357737429173138</v>
      </c>
      <c r="AA35" s="3">
        <f t="shared" ref="AA35:AA36" si="61">MIN(S35:W35)</f>
        <v>0.18325049150275116</v>
      </c>
    </row>
    <row r="36" spans="1:27" ht="15.75" thickBot="1" x14ac:dyDescent="0.3">
      <c r="A36" s="4">
        <v>3</v>
      </c>
      <c r="B36" s="3">
        <f>(($P$4*B23)/($P$7*$P$5*$O$10))</f>
        <v>0.14167100074436753</v>
      </c>
      <c r="C36" s="3">
        <f t="shared" si="51"/>
        <v>0.14206326009114731</v>
      </c>
      <c r="D36" s="3">
        <f t="shared" si="51"/>
        <v>0.14199788353335069</v>
      </c>
      <c r="E36" s="3">
        <f t="shared" si="51"/>
        <v>0.13519872152254475</v>
      </c>
      <c r="F36" s="3">
        <f t="shared" si="51"/>
        <v>0.14173637730216418</v>
      </c>
      <c r="G36" s="3">
        <f t="shared" si="53"/>
        <v>0.14053344863871489</v>
      </c>
      <c r="H36" s="3">
        <f t="shared" si="54"/>
        <v>2.9868573872485092E-3</v>
      </c>
      <c r="I36" s="3">
        <f t="shared" si="55"/>
        <v>0.14206326009114731</v>
      </c>
      <c r="J36" s="3">
        <f t="shared" si="56"/>
        <v>0.13519872152254475</v>
      </c>
      <c r="R36" s="4">
        <v>3</v>
      </c>
      <c r="S36" s="3">
        <f t="shared" si="57"/>
        <v>0.12009673667162199</v>
      </c>
      <c r="T36" s="3">
        <f t="shared" si="57"/>
        <v>0.1199006069982321</v>
      </c>
      <c r="U36" s="3">
        <f t="shared" si="57"/>
        <v>0.11970447732484511</v>
      </c>
      <c r="V36" s="3">
        <f t="shared" si="57"/>
        <v>0.1205543725761955</v>
      </c>
      <c r="W36" s="3">
        <f t="shared" si="57"/>
        <v>0.11996598355602874</v>
      </c>
      <c r="X36" s="3">
        <f t="shared" si="58"/>
        <v>0.1200444354253847</v>
      </c>
      <c r="Y36" s="3">
        <f t="shared" si="59"/>
        <v>3.182703805415025E-4</v>
      </c>
      <c r="Z36" s="3">
        <f t="shared" si="60"/>
        <v>0.1205543725761955</v>
      </c>
      <c r="AA36" s="3">
        <f t="shared" si="61"/>
        <v>0.11970447732484511</v>
      </c>
    </row>
    <row r="37" spans="1:27" ht="15.75" thickBot="1" x14ac:dyDescent="0.3">
      <c r="G37" s="31">
        <f>AVERAGE(B34:F36)</f>
        <v>0.15643302749475091</v>
      </c>
      <c r="H37" s="32">
        <f>STDEV(B34:F36)</f>
        <v>1.1767396439490417E-2</v>
      </c>
      <c r="X37" s="31">
        <f>AVERAGE(S34:W36)</f>
        <v>0.14012375554319148</v>
      </c>
      <c r="Y37" s="32">
        <f>STDEV(S34:W36)</f>
        <v>3.1737894068238411E-2</v>
      </c>
    </row>
  </sheetData>
  <mergeCells count="24">
    <mergeCell ref="M10:N10"/>
    <mergeCell ref="B1:F1"/>
    <mergeCell ref="S1:W1"/>
    <mergeCell ref="M2:N2"/>
    <mergeCell ref="L3:L4"/>
    <mergeCell ref="M3:N4"/>
    <mergeCell ref="L5:L6"/>
    <mergeCell ref="M5:N6"/>
    <mergeCell ref="B7:F7"/>
    <mergeCell ref="L7:L8"/>
    <mergeCell ref="M7:N8"/>
    <mergeCell ref="S7:W7"/>
    <mergeCell ref="M9:N9"/>
    <mergeCell ref="B25:F25"/>
    <mergeCell ref="S25:W25"/>
    <mergeCell ref="B32:F32"/>
    <mergeCell ref="S32:W32"/>
    <mergeCell ref="L12:N12"/>
    <mergeCell ref="B13:F13"/>
    <mergeCell ref="L13:N13"/>
    <mergeCell ref="S13:W13"/>
    <mergeCell ref="B19:F19"/>
    <mergeCell ref="S19:W19"/>
    <mergeCell ref="N17:O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35243-453A-4EF9-B857-FAEEC2A57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7B032F-75B5-4B5B-B474-CBE1C719B1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E27723-C28B-4200-94FF-F21B28AE758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Control - Day 0</vt:lpstr>
      <vt:lpstr>Control - Day 28</vt:lpstr>
      <vt:lpstr>Control - CR</vt:lpstr>
      <vt:lpstr>Test - Day 0</vt:lpstr>
      <vt:lpstr>Test - Day 28</vt:lpstr>
      <vt:lpstr>Test - CR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2022-06-23T14:06:40Z</dcterms:created>
  <dcterms:modified xsi:type="dcterms:W3CDTF">2024-05-21T12:06:42Z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